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 activeTab="1"/>
  </bookViews>
  <sheets>
    <sheet name="mau so 4" sheetId="2" r:id="rId1"/>
    <sheet name="mau so5" sheetId="1" r:id="rId2"/>
    <sheet name="Sheet3" sheetId="3" r:id="rId3"/>
  </sheets>
  <definedNames>
    <definedName name="_xlnm.Print_Titles" localSheetId="1">'mau so5'!$7:$8</definedName>
  </definedNames>
  <calcPr calcId="144525"/>
</workbook>
</file>

<file path=xl/calcChain.xml><?xml version="1.0" encoding="utf-8"?>
<calcChain xmlns="http://schemas.openxmlformats.org/spreadsheetml/2006/main">
  <c r="V679" i="2" l="1"/>
  <c r="G679" i="2"/>
  <c r="W679" i="2" s="1"/>
  <c r="F679" i="2"/>
  <c r="W678" i="2"/>
  <c r="T678" i="2"/>
  <c r="S678" i="2"/>
  <c r="V678" i="2" s="1"/>
  <c r="R678" i="2"/>
  <c r="A678" i="2"/>
  <c r="W677" i="2"/>
  <c r="T677" i="2"/>
  <c r="S677" i="2"/>
  <c r="V677" i="2" s="1"/>
  <c r="R677" i="2"/>
  <c r="T676" i="2"/>
  <c r="S676" i="2"/>
  <c r="V676" i="2" s="1"/>
  <c r="R676" i="2"/>
  <c r="A676" i="2"/>
  <c r="T675" i="2"/>
  <c r="S675" i="2"/>
  <c r="R675" i="2"/>
  <c r="W674" i="2"/>
  <c r="T674" i="2"/>
  <c r="S674" i="2"/>
  <c r="V674" i="2" s="1"/>
  <c r="R674" i="2"/>
  <c r="A674" i="2"/>
  <c r="W673" i="2"/>
  <c r="T673" i="2"/>
  <c r="S673" i="2"/>
  <c r="V673" i="2" s="1"/>
  <c r="R673" i="2"/>
  <c r="W672" i="2"/>
  <c r="T672" i="2"/>
  <c r="S672" i="2"/>
  <c r="V672" i="2" s="1"/>
  <c r="R672" i="2"/>
  <c r="A672" i="2"/>
  <c r="T671" i="2"/>
  <c r="S671" i="2"/>
  <c r="V671" i="2" s="1"/>
  <c r="R671" i="2"/>
  <c r="T670" i="2"/>
  <c r="S670" i="2"/>
  <c r="V670" i="2" s="1"/>
  <c r="R670" i="2"/>
  <c r="A670" i="2"/>
  <c r="T669" i="2"/>
  <c r="S669" i="2"/>
  <c r="R669" i="2"/>
  <c r="T668" i="2"/>
  <c r="S668" i="2"/>
  <c r="V668" i="2" s="1"/>
  <c r="R668" i="2"/>
  <c r="A668" i="2"/>
  <c r="T667" i="2"/>
  <c r="S667" i="2"/>
  <c r="V667" i="2" s="1"/>
  <c r="R667" i="2"/>
  <c r="T666" i="2"/>
  <c r="V666" i="2" s="1"/>
  <c r="S666" i="2"/>
  <c r="U666" i="2" s="1"/>
  <c r="R666" i="2"/>
  <c r="A666" i="2"/>
  <c r="V665" i="2"/>
  <c r="T665" i="2"/>
  <c r="S665" i="2"/>
  <c r="U665" i="2" s="1"/>
  <c r="R665" i="2"/>
  <c r="T664" i="2"/>
  <c r="S664" i="2"/>
  <c r="V664" i="2" s="1"/>
  <c r="R664" i="2"/>
  <c r="A664" i="2"/>
  <c r="T663" i="2"/>
  <c r="S663" i="2"/>
  <c r="V663" i="2" s="1"/>
  <c r="R663" i="2"/>
  <c r="W662" i="2"/>
  <c r="T662" i="2"/>
  <c r="S662" i="2"/>
  <c r="V662" i="2" s="1"/>
  <c r="R662" i="2"/>
  <c r="A662" i="2"/>
  <c r="W661" i="2"/>
  <c r="T661" i="2"/>
  <c r="S661" i="2"/>
  <c r="V661" i="2" s="1"/>
  <c r="R661" i="2"/>
  <c r="W660" i="2"/>
  <c r="T660" i="2"/>
  <c r="S660" i="2"/>
  <c r="V660" i="2" s="1"/>
  <c r="R660" i="2"/>
  <c r="A660" i="2"/>
  <c r="W659" i="2"/>
  <c r="T659" i="2"/>
  <c r="S659" i="2"/>
  <c r="R659" i="2"/>
  <c r="T658" i="2"/>
  <c r="S658" i="2"/>
  <c r="V658" i="2" s="1"/>
  <c r="R658" i="2"/>
  <c r="A658" i="2"/>
  <c r="W657" i="2"/>
  <c r="T657" i="2"/>
  <c r="S657" i="2"/>
  <c r="R657" i="2"/>
  <c r="W656" i="2"/>
  <c r="T656" i="2"/>
  <c r="S656" i="2"/>
  <c r="V656" i="2" s="1"/>
  <c r="R656" i="2"/>
  <c r="A656" i="2"/>
  <c r="T655" i="2"/>
  <c r="S655" i="2"/>
  <c r="V655" i="2" s="1"/>
  <c r="R655" i="2"/>
  <c r="W654" i="2"/>
  <c r="T654" i="2"/>
  <c r="S654" i="2"/>
  <c r="V654" i="2" s="1"/>
  <c r="R654" i="2"/>
  <c r="A654" i="2"/>
  <c r="W653" i="2"/>
  <c r="T653" i="2"/>
  <c r="S653" i="2"/>
  <c r="V653" i="2" s="1"/>
  <c r="R653" i="2"/>
  <c r="T652" i="2"/>
  <c r="S652" i="2"/>
  <c r="V652" i="2" s="1"/>
  <c r="R652" i="2"/>
  <c r="A652" i="2"/>
  <c r="T651" i="2"/>
  <c r="S651" i="2"/>
  <c r="R651" i="2"/>
  <c r="W650" i="2"/>
  <c r="T650" i="2"/>
  <c r="S650" i="2"/>
  <c r="V650" i="2" s="1"/>
  <c r="R650" i="2"/>
  <c r="A650" i="2"/>
  <c r="W649" i="2"/>
  <c r="T649" i="2"/>
  <c r="S649" i="2"/>
  <c r="V649" i="2" s="1"/>
  <c r="R649" i="2"/>
  <c r="W648" i="2"/>
  <c r="T648" i="2"/>
  <c r="S648" i="2"/>
  <c r="V648" i="2" s="1"/>
  <c r="R648" i="2"/>
  <c r="A648" i="2"/>
  <c r="W647" i="2"/>
  <c r="T647" i="2"/>
  <c r="S647" i="2"/>
  <c r="R647" i="2"/>
  <c r="W646" i="2"/>
  <c r="T646" i="2"/>
  <c r="S646" i="2"/>
  <c r="V646" i="2" s="1"/>
  <c r="R646" i="2"/>
  <c r="A646" i="2"/>
  <c r="W645" i="2"/>
  <c r="T645" i="2"/>
  <c r="S645" i="2"/>
  <c r="V645" i="2" s="1"/>
  <c r="R645" i="2"/>
  <c r="W644" i="2"/>
  <c r="T644" i="2"/>
  <c r="S644" i="2"/>
  <c r="V644" i="2" s="1"/>
  <c r="R644" i="2"/>
  <c r="A644" i="2"/>
  <c r="W643" i="2"/>
  <c r="T643" i="2"/>
  <c r="S643" i="2"/>
  <c r="R643" i="2"/>
  <c r="W642" i="2"/>
  <c r="T642" i="2"/>
  <c r="S642" i="2"/>
  <c r="V642" i="2" s="1"/>
  <c r="R642" i="2"/>
  <c r="A642" i="2"/>
  <c r="W641" i="2"/>
  <c r="T641" i="2"/>
  <c r="S641" i="2"/>
  <c r="V641" i="2" s="1"/>
  <c r="R641" i="2"/>
  <c r="W640" i="2"/>
  <c r="T640" i="2"/>
  <c r="S640" i="2"/>
  <c r="V640" i="2" s="1"/>
  <c r="R640" i="2"/>
  <c r="A640" i="2"/>
  <c r="T639" i="2"/>
  <c r="S639" i="2"/>
  <c r="V639" i="2" s="1"/>
  <c r="R639" i="2"/>
  <c r="W638" i="2"/>
  <c r="T638" i="2"/>
  <c r="S638" i="2"/>
  <c r="R638" i="2"/>
  <c r="A638" i="2"/>
  <c r="T637" i="2"/>
  <c r="S637" i="2"/>
  <c r="V637" i="2" s="1"/>
  <c r="R637" i="2"/>
  <c r="T636" i="2"/>
  <c r="S636" i="2"/>
  <c r="V636" i="2" s="1"/>
  <c r="R636" i="2"/>
  <c r="A636" i="2"/>
  <c r="T635" i="2"/>
  <c r="S635" i="2"/>
  <c r="V635" i="2" s="1"/>
  <c r="R635" i="2"/>
  <c r="T634" i="2"/>
  <c r="S634" i="2"/>
  <c r="R634" i="2"/>
  <c r="A634" i="2"/>
  <c r="T633" i="2"/>
  <c r="S633" i="2"/>
  <c r="V633" i="2" s="1"/>
  <c r="R633" i="2"/>
  <c r="T632" i="2"/>
  <c r="S632" i="2"/>
  <c r="V632" i="2" s="1"/>
  <c r="R632" i="2"/>
  <c r="A632" i="2"/>
  <c r="W631" i="2"/>
  <c r="T631" i="2"/>
  <c r="S631" i="2"/>
  <c r="V631" i="2" s="1"/>
  <c r="R631" i="2"/>
  <c r="W630" i="2"/>
  <c r="T630" i="2"/>
  <c r="S630" i="2"/>
  <c r="V630" i="2" s="1"/>
  <c r="R630" i="2"/>
  <c r="A630" i="2"/>
  <c r="T629" i="2"/>
  <c r="S629" i="2"/>
  <c r="V629" i="2" s="1"/>
  <c r="R629" i="2"/>
  <c r="T628" i="2"/>
  <c r="S628" i="2"/>
  <c r="V628" i="2" s="1"/>
  <c r="R628" i="2"/>
  <c r="A628" i="2"/>
  <c r="T627" i="2"/>
  <c r="S627" i="2"/>
  <c r="R627" i="2"/>
  <c r="W626" i="2"/>
  <c r="T626" i="2"/>
  <c r="S626" i="2"/>
  <c r="V626" i="2" s="1"/>
  <c r="R626" i="2"/>
  <c r="A626" i="2"/>
  <c r="T625" i="2"/>
  <c r="S625" i="2"/>
  <c r="V625" i="2" s="1"/>
  <c r="R625" i="2"/>
  <c r="T624" i="2"/>
  <c r="S624" i="2"/>
  <c r="R624" i="2"/>
  <c r="A624" i="2"/>
  <c r="W623" i="2"/>
  <c r="T623" i="2"/>
  <c r="S623" i="2"/>
  <c r="V623" i="2" s="1"/>
  <c r="R623" i="2"/>
  <c r="W622" i="2"/>
  <c r="T622" i="2"/>
  <c r="S622" i="2"/>
  <c r="V622" i="2" s="1"/>
  <c r="R622" i="2"/>
  <c r="A622" i="2"/>
  <c r="W621" i="2"/>
  <c r="T621" i="2"/>
  <c r="S621" i="2"/>
  <c r="V621" i="2" s="1"/>
  <c r="R621" i="2"/>
  <c r="W620" i="2"/>
  <c r="T620" i="2"/>
  <c r="S620" i="2"/>
  <c r="R620" i="2"/>
  <c r="A620" i="2"/>
  <c r="W619" i="2"/>
  <c r="T619" i="2"/>
  <c r="S619" i="2"/>
  <c r="V619" i="2" s="1"/>
  <c r="R619" i="2"/>
  <c r="W618" i="2"/>
  <c r="T618" i="2"/>
  <c r="S618" i="2"/>
  <c r="V618" i="2" s="1"/>
  <c r="R618" i="2"/>
  <c r="A618" i="2"/>
  <c r="T617" i="2"/>
  <c r="S617" i="2"/>
  <c r="R617" i="2"/>
  <c r="T616" i="2"/>
  <c r="S616" i="2"/>
  <c r="V616" i="2" s="1"/>
  <c r="R616" i="2"/>
  <c r="A616" i="2"/>
  <c r="T615" i="2"/>
  <c r="S615" i="2"/>
  <c r="V615" i="2" s="1"/>
  <c r="R615" i="2"/>
  <c r="W614" i="2"/>
  <c r="T614" i="2"/>
  <c r="S614" i="2"/>
  <c r="R614" i="2"/>
  <c r="A614" i="2"/>
  <c r="W613" i="2"/>
  <c r="T613" i="2"/>
  <c r="S613" i="2"/>
  <c r="V613" i="2" s="1"/>
  <c r="R613" i="2"/>
  <c r="W612" i="2"/>
  <c r="T612" i="2"/>
  <c r="S612" i="2"/>
  <c r="V612" i="2" s="1"/>
  <c r="R612" i="2"/>
  <c r="A612" i="2"/>
  <c r="W611" i="2"/>
  <c r="T611" i="2"/>
  <c r="S611" i="2"/>
  <c r="V611" i="2" s="1"/>
  <c r="R611" i="2"/>
  <c r="W610" i="2"/>
  <c r="T610" i="2"/>
  <c r="S610" i="2"/>
  <c r="R610" i="2"/>
  <c r="A610" i="2"/>
  <c r="W609" i="2"/>
  <c r="T609" i="2"/>
  <c r="S609" i="2"/>
  <c r="V609" i="2" s="1"/>
  <c r="R609" i="2"/>
  <c r="W608" i="2"/>
  <c r="T608" i="2"/>
  <c r="S608" i="2"/>
  <c r="V608" i="2" s="1"/>
  <c r="R608" i="2"/>
  <c r="A608" i="2"/>
  <c r="W607" i="2"/>
  <c r="T607" i="2"/>
  <c r="S607" i="2"/>
  <c r="V607" i="2" s="1"/>
  <c r="R607" i="2"/>
  <c r="W606" i="2"/>
  <c r="T606" i="2"/>
  <c r="S606" i="2"/>
  <c r="R606" i="2"/>
  <c r="A606" i="2"/>
  <c r="W605" i="2"/>
  <c r="T605" i="2"/>
  <c r="S605" i="2"/>
  <c r="V605" i="2" s="1"/>
  <c r="R605" i="2"/>
  <c r="W604" i="2"/>
  <c r="T604" i="2"/>
  <c r="S604" i="2"/>
  <c r="V604" i="2" s="1"/>
  <c r="R604" i="2"/>
  <c r="A604" i="2"/>
  <c r="W603" i="2"/>
  <c r="T603" i="2"/>
  <c r="S603" i="2"/>
  <c r="V603" i="2" s="1"/>
  <c r="R603" i="2"/>
  <c r="W602" i="2"/>
  <c r="T602" i="2"/>
  <c r="S602" i="2"/>
  <c r="R602" i="2"/>
  <c r="A602" i="2"/>
  <c r="W601" i="2"/>
  <c r="T601" i="2"/>
  <c r="S601" i="2"/>
  <c r="V601" i="2" s="1"/>
  <c r="R601" i="2"/>
  <c r="W600" i="2"/>
  <c r="T600" i="2"/>
  <c r="S600" i="2"/>
  <c r="V600" i="2" s="1"/>
  <c r="R600" i="2"/>
  <c r="A600" i="2"/>
  <c r="W599" i="2"/>
  <c r="T599" i="2"/>
  <c r="S599" i="2"/>
  <c r="V599" i="2" s="1"/>
  <c r="R599" i="2"/>
  <c r="W598" i="2"/>
  <c r="T598" i="2"/>
  <c r="S598" i="2"/>
  <c r="R598" i="2"/>
  <c r="A598" i="2"/>
  <c r="W597" i="2"/>
  <c r="T597" i="2"/>
  <c r="S597" i="2"/>
  <c r="V597" i="2" s="1"/>
  <c r="R597" i="2"/>
  <c r="W596" i="2"/>
  <c r="T596" i="2"/>
  <c r="S596" i="2"/>
  <c r="V596" i="2" s="1"/>
  <c r="R596" i="2"/>
  <c r="A596" i="2"/>
  <c r="W595" i="2"/>
  <c r="T595" i="2"/>
  <c r="S595" i="2"/>
  <c r="V595" i="2" s="1"/>
  <c r="R595" i="2"/>
  <c r="W594" i="2"/>
  <c r="T594" i="2"/>
  <c r="S594" i="2"/>
  <c r="R594" i="2"/>
  <c r="A594" i="2"/>
  <c r="T593" i="2"/>
  <c r="S593" i="2"/>
  <c r="V593" i="2" s="1"/>
  <c r="R593" i="2"/>
  <c r="W592" i="2"/>
  <c r="T592" i="2"/>
  <c r="S592" i="2"/>
  <c r="V592" i="2" s="1"/>
  <c r="R592" i="2"/>
  <c r="A592" i="2"/>
  <c r="W591" i="2"/>
  <c r="T591" i="2"/>
  <c r="S591" i="2"/>
  <c r="R591" i="2"/>
  <c r="W590" i="2"/>
  <c r="T590" i="2"/>
  <c r="S590" i="2"/>
  <c r="V590" i="2" s="1"/>
  <c r="R590" i="2"/>
  <c r="A590" i="2"/>
  <c r="T589" i="2"/>
  <c r="S589" i="2"/>
  <c r="V589" i="2" s="1"/>
  <c r="R589" i="2"/>
  <c r="W588" i="2"/>
  <c r="T588" i="2"/>
  <c r="S588" i="2"/>
  <c r="V588" i="2" s="1"/>
  <c r="R588" i="2"/>
  <c r="A588" i="2"/>
  <c r="W587" i="2"/>
  <c r="T587" i="2"/>
  <c r="S587" i="2"/>
  <c r="V587" i="2" s="1"/>
  <c r="R587" i="2"/>
  <c r="W586" i="2"/>
  <c r="T586" i="2"/>
  <c r="S586" i="2"/>
  <c r="R586" i="2"/>
  <c r="A586" i="2"/>
  <c r="W585" i="2"/>
  <c r="T585" i="2"/>
  <c r="S585" i="2"/>
  <c r="V585" i="2" s="1"/>
  <c r="R585" i="2"/>
  <c r="T584" i="2"/>
  <c r="S584" i="2"/>
  <c r="R584" i="2"/>
  <c r="A584" i="2"/>
  <c r="W583" i="2"/>
  <c r="T583" i="2"/>
  <c r="S583" i="2"/>
  <c r="V583" i="2" s="1"/>
  <c r="R583" i="2"/>
  <c r="W582" i="2"/>
  <c r="T582" i="2"/>
  <c r="S582" i="2"/>
  <c r="V582" i="2" s="1"/>
  <c r="R582" i="2"/>
  <c r="A582" i="2"/>
  <c r="T581" i="2"/>
  <c r="S581" i="2"/>
  <c r="R581" i="2"/>
  <c r="T580" i="2"/>
  <c r="S580" i="2"/>
  <c r="V580" i="2" s="1"/>
  <c r="R580" i="2"/>
  <c r="A580" i="2"/>
  <c r="W579" i="2"/>
  <c r="T579" i="2"/>
  <c r="S579" i="2"/>
  <c r="R579" i="2"/>
  <c r="W578" i="2"/>
  <c r="T578" i="2"/>
  <c r="S578" i="2"/>
  <c r="V578" i="2" s="1"/>
  <c r="R578" i="2"/>
  <c r="A578" i="2"/>
  <c r="W577" i="2"/>
  <c r="T577" i="2"/>
  <c r="S577" i="2"/>
  <c r="V577" i="2" s="1"/>
  <c r="R577" i="2"/>
  <c r="W576" i="2"/>
  <c r="T576" i="2"/>
  <c r="S576" i="2"/>
  <c r="V576" i="2" s="1"/>
  <c r="R576" i="2"/>
  <c r="A576" i="2"/>
  <c r="W575" i="2"/>
  <c r="T575" i="2"/>
  <c r="S575" i="2"/>
  <c r="R575" i="2"/>
  <c r="W574" i="2"/>
  <c r="T574" i="2"/>
  <c r="S574" i="2"/>
  <c r="V574" i="2" s="1"/>
  <c r="R574" i="2"/>
  <c r="A574" i="2"/>
  <c r="W573" i="2"/>
  <c r="T573" i="2"/>
  <c r="S573" i="2"/>
  <c r="V573" i="2" s="1"/>
  <c r="R573" i="2"/>
  <c r="W572" i="2"/>
  <c r="T572" i="2"/>
  <c r="S572" i="2"/>
  <c r="V572" i="2" s="1"/>
  <c r="R572" i="2"/>
  <c r="A572" i="2"/>
  <c r="W571" i="2"/>
  <c r="T571" i="2"/>
  <c r="S571" i="2"/>
  <c r="R571" i="2"/>
  <c r="W570" i="2"/>
  <c r="T570" i="2"/>
  <c r="S570" i="2"/>
  <c r="V570" i="2" s="1"/>
  <c r="R570" i="2"/>
  <c r="A570" i="2"/>
  <c r="W569" i="2"/>
  <c r="T569" i="2"/>
  <c r="S569" i="2"/>
  <c r="V569" i="2" s="1"/>
  <c r="R569" i="2"/>
  <c r="W568" i="2"/>
  <c r="T568" i="2"/>
  <c r="S568" i="2"/>
  <c r="V568" i="2" s="1"/>
  <c r="R568" i="2"/>
  <c r="A568" i="2"/>
  <c r="W567" i="2"/>
  <c r="T567" i="2"/>
  <c r="S567" i="2"/>
  <c r="R567" i="2"/>
  <c r="T566" i="2"/>
  <c r="S566" i="2"/>
  <c r="V566" i="2" s="1"/>
  <c r="R566" i="2"/>
  <c r="A566" i="2"/>
  <c r="T565" i="2"/>
  <c r="S565" i="2"/>
  <c r="V565" i="2" s="1"/>
  <c r="R565" i="2"/>
  <c r="T564" i="2"/>
  <c r="S564" i="2"/>
  <c r="V564" i="2" s="1"/>
  <c r="R564" i="2"/>
  <c r="A564" i="2"/>
  <c r="W563" i="2"/>
  <c r="T563" i="2"/>
  <c r="S563" i="2"/>
  <c r="V563" i="2" s="1"/>
  <c r="R563" i="2"/>
  <c r="W562" i="2"/>
  <c r="T562" i="2"/>
  <c r="S562" i="2"/>
  <c r="R562" i="2"/>
  <c r="A562" i="2"/>
  <c r="W561" i="2"/>
  <c r="T561" i="2"/>
  <c r="S561" i="2"/>
  <c r="V561" i="2" s="1"/>
  <c r="R561" i="2"/>
  <c r="W560" i="2"/>
  <c r="T560" i="2"/>
  <c r="S560" i="2"/>
  <c r="V560" i="2" s="1"/>
  <c r="R560" i="2"/>
  <c r="A560" i="2"/>
  <c r="W559" i="2"/>
  <c r="T559" i="2"/>
  <c r="S559" i="2"/>
  <c r="V559" i="2" s="1"/>
  <c r="R559" i="2"/>
  <c r="W558" i="2"/>
  <c r="T558" i="2"/>
  <c r="S558" i="2"/>
  <c r="R558" i="2"/>
  <c r="A558" i="2"/>
  <c r="W557" i="2"/>
  <c r="T557" i="2"/>
  <c r="S557" i="2"/>
  <c r="V557" i="2" s="1"/>
  <c r="R557" i="2"/>
  <c r="W556" i="2"/>
  <c r="T556" i="2"/>
  <c r="S556" i="2"/>
  <c r="V556" i="2" s="1"/>
  <c r="R556" i="2"/>
  <c r="A556" i="2"/>
  <c r="W555" i="2"/>
  <c r="T555" i="2"/>
  <c r="S555" i="2"/>
  <c r="V555" i="2" s="1"/>
  <c r="R555" i="2"/>
  <c r="W554" i="2"/>
  <c r="T554" i="2"/>
  <c r="S554" i="2"/>
  <c r="R554" i="2"/>
  <c r="A554" i="2"/>
  <c r="W553" i="2"/>
  <c r="T553" i="2"/>
  <c r="S553" i="2"/>
  <c r="V553" i="2" s="1"/>
  <c r="R553" i="2"/>
  <c r="W552" i="2"/>
  <c r="T552" i="2"/>
  <c r="S552" i="2"/>
  <c r="V552" i="2" s="1"/>
  <c r="R552" i="2"/>
  <c r="A552" i="2"/>
  <c r="T551" i="2"/>
  <c r="S551" i="2"/>
  <c r="V551" i="2" s="1"/>
  <c r="R551" i="2"/>
  <c r="W550" i="2"/>
  <c r="T550" i="2"/>
  <c r="S550" i="2"/>
  <c r="V550" i="2" s="1"/>
  <c r="R550" i="2"/>
  <c r="A550" i="2"/>
  <c r="W549" i="2"/>
  <c r="T549" i="2"/>
  <c r="S549" i="2"/>
  <c r="R549" i="2"/>
  <c r="W548" i="2"/>
  <c r="T548" i="2"/>
  <c r="S548" i="2"/>
  <c r="V548" i="2" s="1"/>
  <c r="R548" i="2"/>
  <c r="A548" i="2"/>
  <c r="W547" i="2"/>
  <c r="T547" i="2"/>
  <c r="S547" i="2"/>
  <c r="V547" i="2" s="1"/>
  <c r="R547" i="2"/>
  <c r="T546" i="2"/>
  <c r="S546" i="2"/>
  <c r="V546" i="2" s="1"/>
  <c r="R546" i="2"/>
  <c r="A546" i="2"/>
  <c r="T545" i="2"/>
  <c r="S545" i="2"/>
  <c r="V545" i="2" s="1"/>
  <c r="R545" i="2"/>
  <c r="W544" i="2"/>
  <c r="T544" i="2"/>
  <c r="S544" i="2"/>
  <c r="V544" i="2" s="1"/>
  <c r="R544" i="2"/>
  <c r="A544" i="2"/>
  <c r="W543" i="2"/>
  <c r="T543" i="2"/>
  <c r="S543" i="2"/>
  <c r="V543" i="2" s="1"/>
  <c r="R543" i="2"/>
  <c r="W542" i="2"/>
  <c r="T542" i="2"/>
  <c r="S542" i="2"/>
  <c r="R542" i="2"/>
  <c r="A542" i="2"/>
  <c r="W541" i="2"/>
  <c r="T541" i="2"/>
  <c r="S541" i="2"/>
  <c r="V541" i="2" s="1"/>
  <c r="R541" i="2"/>
  <c r="T540" i="2"/>
  <c r="S540" i="2"/>
  <c r="R540" i="2"/>
  <c r="A540" i="2"/>
  <c r="W539" i="2"/>
  <c r="T539" i="2"/>
  <c r="S539" i="2"/>
  <c r="V539" i="2" s="1"/>
  <c r="R539" i="2"/>
  <c r="T537" i="2"/>
  <c r="S537" i="2"/>
  <c r="R537" i="2"/>
  <c r="A537" i="2"/>
  <c r="T536" i="2"/>
  <c r="S536" i="2"/>
  <c r="V536" i="2" s="1"/>
  <c r="R536" i="2"/>
  <c r="T535" i="2"/>
  <c r="S535" i="2"/>
  <c r="V535" i="2" s="1"/>
  <c r="R535" i="2"/>
  <c r="A535" i="2"/>
  <c r="T534" i="2"/>
  <c r="S534" i="2"/>
  <c r="V534" i="2" s="1"/>
  <c r="R534" i="2"/>
  <c r="T533" i="2"/>
  <c r="S533" i="2"/>
  <c r="R533" i="2"/>
  <c r="A533" i="2"/>
  <c r="T532" i="2"/>
  <c r="S532" i="2"/>
  <c r="V532" i="2" s="1"/>
  <c r="R532" i="2"/>
  <c r="T531" i="2"/>
  <c r="S531" i="2"/>
  <c r="V531" i="2" s="1"/>
  <c r="R531" i="2"/>
  <c r="A531" i="2"/>
  <c r="T530" i="2"/>
  <c r="S530" i="2"/>
  <c r="V530" i="2" s="1"/>
  <c r="R530" i="2"/>
  <c r="W529" i="2"/>
  <c r="T529" i="2"/>
  <c r="S529" i="2"/>
  <c r="R529" i="2"/>
  <c r="A529" i="2"/>
  <c r="W528" i="2"/>
  <c r="T528" i="2"/>
  <c r="S528" i="2"/>
  <c r="V528" i="2" s="1"/>
  <c r="R528" i="2"/>
  <c r="W527" i="2"/>
  <c r="T527" i="2"/>
  <c r="S527" i="2"/>
  <c r="V527" i="2" s="1"/>
  <c r="R527" i="2"/>
  <c r="A527" i="2"/>
  <c r="W526" i="2"/>
  <c r="T526" i="2"/>
  <c r="S526" i="2"/>
  <c r="V526" i="2" s="1"/>
  <c r="R526" i="2"/>
  <c r="W525" i="2"/>
  <c r="T525" i="2"/>
  <c r="S525" i="2"/>
  <c r="R525" i="2"/>
  <c r="A525" i="2"/>
  <c r="W524" i="2"/>
  <c r="T524" i="2"/>
  <c r="S524" i="2"/>
  <c r="V524" i="2" s="1"/>
  <c r="R524" i="2"/>
  <c r="T523" i="2"/>
  <c r="S523" i="2"/>
  <c r="R523" i="2"/>
  <c r="A523" i="2"/>
  <c r="W522" i="2"/>
  <c r="T522" i="2"/>
  <c r="S522" i="2"/>
  <c r="V522" i="2" s="1"/>
  <c r="R522" i="2"/>
  <c r="W521" i="2"/>
  <c r="T521" i="2"/>
  <c r="S521" i="2"/>
  <c r="V521" i="2" s="1"/>
  <c r="R521" i="2"/>
  <c r="A521" i="2"/>
  <c r="W520" i="2"/>
  <c r="T520" i="2"/>
  <c r="S520" i="2"/>
  <c r="R520" i="2"/>
  <c r="W519" i="2"/>
  <c r="T519" i="2"/>
  <c r="S519" i="2"/>
  <c r="V519" i="2" s="1"/>
  <c r="R519" i="2"/>
  <c r="A519" i="2"/>
  <c r="W518" i="2"/>
  <c r="T518" i="2"/>
  <c r="S518" i="2"/>
  <c r="V518" i="2" s="1"/>
  <c r="R518" i="2"/>
  <c r="W517" i="2"/>
  <c r="T517" i="2"/>
  <c r="S517" i="2"/>
  <c r="V517" i="2" s="1"/>
  <c r="R517" i="2"/>
  <c r="A517" i="2"/>
  <c r="W516" i="2"/>
  <c r="T516" i="2"/>
  <c r="S516" i="2"/>
  <c r="R516" i="2"/>
  <c r="W515" i="2"/>
  <c r="T515" i="2"/>
  <c r="S515" i="2"/>
  <c r="V515" i="2" s="1"/>
  <c r="R515" i="2"/>
  <c r="A515" i="2"/>
  <c r="W514" i="2"/>
  <c r="T514" i="2"/>
  <c r="S514" i="2"/>
  <c r="V514" i="2" s="1"/>
  <c r="R514" i="2"/>
  <c r="T513" i="2"/>
  <c r="S513" i="2"/>
  <c r="V513" i="2" s="1"/>
  <c r="R513" i="2"/>
  <c r="A513" i="2"/>
  <c r="W512" i="2"/>
  <c r="T512" i="2"/>
  <c r="S512" i="2"/>
  <c r="V512" i="2" s="1"/>
  <c r="R512" i="2"/>
  <c r="W511" i="2"/>
  <c r="T511" i="2"/>
  <c r="S511" i="2"/>
  <c r="V511" i="2" s="1"/>
  <c r="R511" i="2"/>
  <c r="A511" i="2"/>
  <c r="T510" i="2"/>
  <c r="V510" i="2" s="1"/>
  <c r="S510" i="2"/>
  <c r="U510" i="2" s="1"/>
  <c r="R510" i="2"/>
  <c r="W509" i="2"/>
  <c r="T509" i="2"/>
  <c r="S509" i="2"/>
  <c r="V509" i="2" s="1"/>
  <c r="R509" i="2"/>
  <c r="A509" i="2"/>
  <c r="W508" i="2"/>
  <c r="T508" i="2"/>
  <c r="S508" i="2"/>
  <c r="V508" i="2" s="1"/>
  <c r="R508" i="2"/>
  <c r="T507" i="2"/>
  <c r="S507" i="2"/>
  <c r="V507" i="2" s="1"/>
  <c r="R507" i="2"/>
  <c r="A507" i="2"/>
  <c r="T506" i="2"/>
  <c r="S506" i="2"/>
  <c r="V506" i="2" s="1"/>
  <c r="R506" i="2"/>
  <c r="T504" i="2"/>
  <c r="S504" i="2"/>
  <c r="V504" i="2" s="1"/>
  <c r="R504" i="2"/>
  <c r="W503" i="2"/>
  <c r="T503" i="2"/>
  <c r="S503" i="2"/>
  <c r="R503" i="2"/>
  <c r="A503" i="2"/>
  <c r="W502" i="2"/>
  <c r="T502" i="2"/>
  <c r="S502" i="2"/>
  <c r="V502" i="2" s="1"/>
  <c r="R502" i="2"/>
  <c r="T501" i="2"/>
  <c r="S501" i="2"/>
  <c r="R501" i="2"/>
  <c r="A501" i="2"/>
  <c r="W500" i="2"/>
  <c r="T500" i="2"/>
  <c r="S500" i="2"/>
  <c r="V500" i="2" s="1"/>
  <c r="R500" i="2"/>
  <c r="W499" i="2"/>
  <c r="T499" i="2"/>
  <c r="S499" i="2"/>
  <c r="V499" i="2" s="1"/>
  <c r="R499" i="2"/>
  <c r="A499" i="2"/>
  <c r="W498" i="2"/>
  <c r="T498" i="2"/>
  <c r="S498" i="2"/>
  <c r="V498" i="2" s="1"/>
  <c r="R498" i="2"/>
  <c r="W497" i="2"/>
  <c r="T497" i="2"/>
  <c r="S497" i="2"/>
  <c r="R497" i="2"/>
  <c r="A497" i="2"/>
  <c r="W496" i="2"/>
  <c r="T496" i="2"/>
  <c r="S496" i="2"/>
  <c r="V496" i="2" s="1"/>
  <c r="R496" i="2"/>
  <c r="W495" i="2"/>
  <c r="T495" i="2"/>
  <c r="S495" i="2"/>
  <c r="V495" i="2" s="1"/>
  <c r="R495" i="2"/>
  <c r="A495" i="2"/>
  <c r="W494" i="2"/>
  <c r="T494" i="2"/>
  <c r="S494" i="2"/>
  <c r="V494" i="2" s="1"/>
  <c r="R494" i="2"/>
  <c r="W493" i="2"/>
  <c r="T493" i="2"/>
  <c r="S493" i="2"/>
  <c r="R493" i="2"/>
  <c r="A493" i="2"/>
  <c r="W492" i="2"/>
  <c r="T492" i="2"/>
  <c r="S492" i="2"/>
  <c r="V492" i="2" s="1"/>
  <c r="R492" i="2"/>
  <c r="W491" i="2"/>
  <c r="T491" i="2"/>
  <c r="S491" i="2"/>
  <c r="V491" i="2" s="1"/>
  <c r="R491" i="2"/>
  <c r="A491" i="2"/>
  <c r="W490" i="2"/>
  <c r="T490" i="2"/>
  <c r="S490" i="2"/>
  <c r="V490" i="2" s="1"/>
  <c r="R490" i="2"/>
  <c r="W489" i="2"/>
  <c r="T489" i="2"/>
  <c r="S489" i="2"/>
  <c r="R489" i="2"/>
  <c r="A489" i="2"/>
  <c r="W488" i="2"/>
  <c r="T488" i="2"/>
  <c r="S488" i="2"/>
  <c r="V488" i="2" s="1"/>
  <c r="R488" i="2"/>
  <c r="W487" i="2"/>
  <c r="T487" i="2"/>
  <c r="S487" i="2"/>
  <c r="V487" i="2" s="1"/>
  <c r="R487" i="2"/>
  <c r="A487" i="2"/>
  <c r="W486" i="2"/>
  <c r="T486" i="2"/>
  <c r="S486" i="2"/>
  <c r="V486" i="2" s="1"/>
  <c r="R486" i="2"/>
  <c r="T485" i="2"/>
  <c r="S485" i="2"/>
  <c r="V485" i="2" s="1"/>
  <c r="R485" i="2"/>
  <c r="A485" i="2"/>
  <c r="W484" i="2"/>
  <c r="T484" i="2"/>
  <c r="S484" i="2"/>
  <c r="V484" i="2" s="1"/>
  <c r="R484" i="2"/>
  <c r="W483" i="2"/>
  <c r="T483" i="2"/>
  <c r="S483" i="2"/>
  <c r="R483" i="2"/>
  <c r="A483" i="2"/>
  <c r="T482" i="2"/>
  <c r="S482" i="2"/>
  <c r="V482" i="2" s="1"/>
  <c r="R482" i="2"/>
  <c r="W481" i="2"/>
  <c r="T481" i="2"/>
  <c r="S481" i="2"/>
  <c r="V481" i="2" s="1"/>
  <c r="R481" i="2"/>
  <c r="A481" i="2"/>
  <c r="W480" i="2"/>
  <c r="T480" i="2"/>
  <c r="S480" i="2"/>
  <c r="R480" i="2"/>
  <c r="W479" i="2"/>
  <c r="T479" i="2"/>
  <c r="S479" i="2"/>
  <c r="V479" i="2" s="1"/>
  <c r="R479" i="2"/>
  <c r="A479" i="2"/>
  <c r="W478" i="2"/>
  <c r="T478" i="2"/>
  <c r="S478" i="2"/>
  <c r="V478" i="2" s="1"/>
  <c r="R478" i="2"/>
  <c r="W477" i="2"/>
  <c r="T477" i="2"/>
  <c r="S477" i="2"/>
  <c r="V477" i="2" s="1"/>
  <c r="R477" i="2"/>
  <c r="A477" i="2"/>
  <c r="T476" i="2"/>
  <c r="S476" i="2"/>
  <c r="V476" i="2" s="1"/>
  <c r="R476" i="2"/>
  <c r="W475" i="2"/>
  <c r="T475" i="2"/>
  <c r="S475" i="2"/>
  <c r="R475" i="2"/>
  <c r="A475" i="2"/>
  <c r="T474" i="2"/>
  <c r="S474" i="2"/>
  <c r="V474" i="2" s="1"/>
  <c r="R474" i="2"/>
  <c r="T473" i="2"/>
  <c r="S473" i="2"/>
  <c r="V473" i="2" s="1"/>
  <c r="R473" i="2"/>
  <c r="A473" i="2"/>
  <c r="T472" i="2"/>
  <c r="S472" i="2"/>
  <c r="V472" i="2" s="1"/>
  <c r="R472" i="2"/>
  <c r="T471" i="2"/>
  <c r="S471" i="2"/>
  <c r="R471" i="2"/>
  <c r="A471" i="2"/>
  <c r="W470" i="2"/>
  <c r="T470" i="2"/>
  <c r="S470" i="2"/>
  <c r="V470" i="2" s="1"/>
  <c r="R470" i="2"/>
  <c r="W469" i="2"/>
  <c r="T469" i="2"/>
  <c r="S469" i="2"/>
  <c r="V469" i="2" s="1"/>
  <c r="R469" i="2"/>
  <c r="A469" i="2"/>
  <c r="T468" i="2"/>
  <c r="S468" i="2"/>
  <c r="R468" i="2"/>
  <c r="T467" i="2"/>
  <c r="S467" i="2"/>
  <c r="V467" i="2" s="1"/>
  <c r="R467" i="2"/>
  <c r="A467" i="2"/>
  <c r="W466" i="2"/>
  <c r="T466" i="2"/>
  <c r="S466" i="2"/>
  <c r="R466" i="2"/>
  <c r="T465" i="2"/>
  <c r="S465" i="2"/>
  <c r="V465" i="2" s="1"/>
  <c r="R465" i="2"/>
  <c r="A465" i="2"/>
  <c r="W464" i="2"/>
  <c r="T464" i="2"/>
  <c r="S464" i="2"/>
  <c r="R464" i="2"/>
  <c r="W463" i="2"/>
  <c r="T463" i="2"/>
  <c r="S463" i="2"/>
  <c r="V463" i="2" s="1"/>
  <c r="R463" i="2"/>
  <c r="A463" i="2"/>
  <c r="W462" i="2"/>
  <c r="T462" i="2"/>
  <c r="S462" i="2"/>
  <c r="V462" i="2" s="1"/>
  <c r="R462" i="2"/>
  <c r="W461" i="2"/>
  <c r="T461" i="2"/>
  <c r="S461" i="2"/>
  <c r="V461" i="2" s="1"/>
  <c r="R461" i="2"/>
  <c r="A461" i="2"/>
  <c r="W460" i="2"/>
  <c r="T460" i="2"/>
  <c r="S460" i="2"/>
  <c r="R460" i="2"/>
  <c r="W459" i="2"/>
  <c r="T459" i="2"/>
  <c r="S459" i="2"/>
  <c r="V459" i="2" s="1"/>
  <c r="R459" i="2"/>
  <c r="A459" i="2"/>
  <c r="W458" i="2"/>
  <c r="T458" i="2"/>
  <c r="S458" i="2"/>
  <c r="V458" i="2" s="1"/>
  <c r="R458" i="2"/>
  <c r="W457" i="2"/>
  <c r="T457" i="2"/>
  <c r="S457" i="2"/>
  <c r="V457" i="2" s="1"/>
  <c r="R457" i="2"/>
  <c r="A457" i="2"/>
  <c r="T456" i="2"/>
  <c r="V456" i="2" s="1"/>
  <c r="S456" i="2"/>
  <c r="U456" i="2" s="1"/>
  <c r="R456" i="2"/>
  <c r="W455" i="2"/>
  <c r="T455" i="2"/>
  <c r="S455" i="2"/>
  <c r="V455" i="2" s="1"/>
  <c r="R455" i="2"/>
  <c r="A455" i="2"/>
  <c r="W454" i="2"/>
  <c r="T454" i="2"/>
  <c r="S454" i="2"/>
  <c r="V454" i="2" s="1"/>
  <c r="R454" i="2"/>
  <c r="W453" i="2"/>
  <c r="T453" i="2"/>
  <c r="S453" i="2"/>
  <c r="V453" i="2" s="1"/>
  <c r="R453" i="2"/>
  <c r="A453" i="2"/>
  <c r="W452" i="2"/>
  <c r="T452" i="2"/>
  <c r="S452" i="2"/>
  <c r="R452" i="2"/>
  <c r="W451" i="2"/>
  <c r="T451" i="2"/>
  <c r="S451" i="2"/>
  <c r="V451" i="2" s="1"/>
  <c r="R451" i="2"/>
  <c r="A451" i="2"/>
  <c r="W450" i="2"/>
  <c r="T450" i="2"/>
  <c r="S450" i="2"/>
  <c r="V450" i="2" s="1"/>
  <c r="R450" i="2"/>
  <c r="W449" i="2"/>
  <c r="T449" i="2"/>
  <c r="S449" i="2"/>
  <c r="V449" i="2" s="1"/>
  <c r="R449" i="2"/>
  <c r="A449" i="2"/>
  <c r="W448" i="2"/>
  <c r="T448" i="2"/>
  <c r="S448" i="2"/>
  <c r="R448" i="2"/>
  <c r="W447" i="2"/>
  <c r="T447" i="2"/>
  <c r="S447" i="2"/>
  <c r="V447" i="2" s="1"/>
  <c r="R447" i="2"/>
  <c r="A447" i="2"/>
  <c r="W446" i="2"/>
  <c r="T446" i="2"/>
  <c r="S446" i="2"/>
  <c r="V446" i="2" s="1"/>
  <c r="R446" i="2"/>
  <c r="W445" i="2"/>
  <c r="T445" i="2"/>
  <c r="S445" i="2"/>
  <c r="V445" i="2" s="1"/>
  <c r="R445" i="2"/>
  <c r="A445" i="2"/>
  <c r="W444" i="2"/>
  <c r="T444" i="2"/>
  <c r="S444" i="2"/>
  <c r="R444" i="2"/>
  <c r="W443" i="2"/>
  <c r="T443" i="2"/>
  <c r="S443" i="2"/>
  <c r="V443" i="2" s="1"/>
  <c r="R443" i="2"/>
  <c r="A443" i="2"/>
  <c r="W442" i="2"/>
  <c r="T442" i="2"/>
  <c r="S442" i="2"/>
  <c r="V442" i="2" s="1"/>
  <c r="R442" i="2"/>
  <c r="W441" i="2"/>
  <c r="T441" i="2"/>
  <c r="S441" i="2"/>
  <c r="V441" i="2" s="1"/>
  <c r="R441" i="2"/>
  <c r="A441" i="2"/>
  <c r="W440" i="2"/>
  <c r="T440" i="2"/>
  <c r="S440" i="2"/>
  <c r="R440" i="2"/>
  <c r="W439" i="2"/>
  <c r="T439" i="2"/>
  <c r="S439" i="2"/>
  <c r="V439" i="2" s="1"/>
  <c r="R439" i="2"/>
  <c r="A439" i="2"/>
  <c r="W438" i="2"/>
  <c r="T438" i="2"/>
  <c r="S438" i="2"/>
  <c r="V438" i="2" s="1"/>
  <c r="R438" i="2"/>
  <c r="W437" i="2"/>
  <c r="T437" i="2"/>
  <c r="S437" i="2"/>
  <c r="V437" i="2" s="1"/>
  <c r="R437" i="2"/>
  <c r="A437" i="2"/>
  <c r="W436" i="2"/>
  <c r="T436" i="2"/>
  <c r="S436" i="2"/>
  <c r="R436" i="2"/>
  <c r="W435" i="2"/>
  <c r="T435" i="2"/>
  <c r="S435" i="2"/>
  <c r="V435" i="2" s="1"/>
  <c r="R435" i="2"/>
  <c r="A435" i="2"/>
  <c r="W434" i="2"/>
  <c r="T434" i="2"/>
  <c r="S434" i="2"/>
  <c r="V434" i="2" s="1"/>
  <c r="R434" i="2"/>
  <c r="W433" i="2"/>
  <c r="T433" i="2"/>
  <c r="S433" i="2"/>
  <c r="V433" i="2" s="1"/>
  <c r="R433" i="2"/>
  <c r="A433" i="2"/>
  <c r="W432" i="2"/>
  <c r="T432" i="2"/>
  <c r="S432" i="2"/>
  <c r="R432" i="2"/>
  <c r="W431" i="2"/>
  <c r="T431" i="2"/>
  <c r="S431" i="2"/>
  <c r="V431" i="2" s="1"/>
  <c r="R431" i="2"/>
  <c r="A431" i="2"/>
  <c r="W430" i="2"/>
  <c r="T430" i="2"/>
  <c r="S430" i="2"/>
  <c r="V430" i="2" s="1"/>
  <c r="R430" i="2"/>
  <c r="W429" i="2"/>
  <c r="T429" i="2"/>
  <c r="S429" i="2"/>
  <c r="V429" i="2" s="1"/>
  <c r="R429" i="2"/>
  <c r="A429" i="2"/>
  <c r="W428" i="2"/>
  <c r="T428" i="2"/>
  <c r="S428" i="2"/>
  <c r="R428" i="2"/>
  <c r="T427" i="2"/>
  <c r="S427" i="2"/>
  <c r="V427" i="2" s="1"/>
  <c r="R427" i="2"/>
  <c r="A427" i="2"/>
  <c r="W426" i="2"/>
  <c r="T426" i="2"/>
  <c r="S426" i="2"/>
  <c r="R426" i="2"/>
  <c r="T425" i="2"/>
  <c r="S425" i="2"/>
  <c r="V425" i="2" s="1"/>
  <c r="R425" i="2"/>
  <c r="A425" i="2"/>
  <c r="W424" i="2"/>
  <c r="T424" i="2"/>
  <c r="S424" i="2"/>
  <c r="V424" i="2" s="1"/>
  <c r="R424" i="2"/>
  <c r="W423" i="2"/>
  <c r="T423" i="2"/>
  <c r="S423" i="2"/>
  <c r="V423" i="2" s="1"/>
  <c r="R423" i="2"/>
  <c r="A423" i="2"/>
  <c r="T422" i="2"/>
  <c r="S422" i="2"/>
  <c r="V422" i="2" s="1"/>
  <c r="R422" i="2"/>
  <c r="V421" i="2"/>
  <c r="T421" i="2"/>
  <c r="S421" i="2"/>
  <c r="U421" i="2" s="1"/>
  <c r="R421" i="2"/>
  <c r="A421" i="2"/>
  <c r="T420" i="2"/>
  <c r="V420" i="2" s="1"/>
  <c r="S420" i="2"/>
  <c r="U420" i="2" s="1"/>
  <c r="R420" i="2"/>
  <c r="W419" i="2"/>
  <c r="V419" i="2"/>
  <c r="T419" i="2"/>
  <c r="S419" i="2"/>
  <c r="U419" i="2" s="1"/>
  <c r="R419" i="2"/>
  <c r="A419" i="2"/>
  <c r="W418" i="2"/>
  <c r="T418" i="2"/>
  <c r="S418" i="2"/>
  <c r="V418" i="2" s="1"/>
  <c r="R418" i="2"/>
  <c r="W417" i="2"/>
  <c r="T417" i="2"/>
  <c r="S417" i="2"/>
  <c r="V417" i="2" s="1"/>
  <c r="R417" i="2"/>
  <c r="A417" i="2"/>
  <c r="W416" i="2"/>
  <c r="T416" i="2"/>
  <c r="V416" i="2" s="1"/>
  <c r="S416" i="2"/>
  <c r="U416" i="2" s="1"/>
  <c r="R416" i="2"/>
  <c r="W415" i="2"/>
  <c r="T415" i="2"/>
  <c r="S415" i="2"/>
  <c r="V415" i="2" s="1"/>
  <c r="R415" i="2"/>
  <c r="A415" i="2"/>
  <c r="W414" i="2"/>
  <c r="T414" i="2"/>
  <c r="S414" i="2"/>
  <c r="V414" i="2" s="1"/>
  <c r="R414" i="2"/>
  <c r="W413" i="2"/>
  <c r="T413" i="2"/>
  <c r="S413" i="2"/>
  <c r="V413" i="2" s="1"/>
  <c r="R413" i="2"/>
  <c r="A413" i="2"/>
  <c r="W412" i="2"/>
  <c r="T412" i="2"/>
  <c r="S412" i="2"/>
  <c r="R412" i="2"/>
  <c r="W411" i="2"/>
  <c r="T411" i="2"/>
  <c r="S411" i="2"/>
  <c r="V411" i="2" s="1"/>
  <c r="R411" i="2"/>
  <c r="A411" i="2"/>
  <c r="W410" i="2"/>
  <c r="T410" i="2"/>
  <c r="S410" i="2"/>
  <c r="V410" i="2" s="1"/>
  <c r="R410" i="2"/>
  <c r="T409" i="2"/>
  <c r="S409" i="2"/>
  <c r="V409" i="2" s="1"/>
  <c r="R409" i="2"/>
  <c r="A409" i="2"/>
  <c r="T408" i="2"/>
  <c r="S408" i="2"/>
  <c r="V408" i="2" s="1"/>
  <c r="R408" i="2"/>
  <c r="W407" i="2"/>
  <c r="T407" i="2"/>
  <c r="S407" i="2"/>
  <c r="V407" i="2" s="1"/>
  <c r="R407" i="2"/>
  <c r="A407" i="2"/>
  <c r="W406" i="2"/>
  <c r="T406" i="2"/>
  <c r="S406" i="2"/>
  <c r="V406" i="2" s="1"/>
  <c r="R406" i="2"/>
  <c r="W405" i="2"/>
  <c r="T405" i="2"/>
  <c r="S405" i="2"/>
  <c r="R405" i="2"/>
  <c r="A405" i="2"/>
  <c r="W404" i="2"/>
  <c r="T404" i="2"/>
  <c r="S404" i="2"/>
  <c r="V404" i="2" s="1"/>
  <c r="R404" i="2"/>
  <c r="W403" i="2"/>
  <c r="T403" i="2"/>
  <c r="S403" i="2"/>
  <c r="V403" i="2" s="1"/>
  <c r="R403" i="2"/>
  <c r="A403" i="2"/>
  <c r="W402" i="2"/>
  <c r="T402" i="2"/>
  <c r="S402" i="2"/>
  <c r="V402" i="2" s="1"/>
  <c r="R402" i="2"/>
  <c r="W401" i="2"/>
  <c r="T401" i="2"/>
  <c r="S401" i="2"/>
  <c r="R401" i="2"/>
  <c r="A401" i="2"/>
  <c r="T400" i="2"/>
  <c r="S400" i="2"/>
  <c r="V400" i="2" s="1"/>
  <c r="R400" i="2"/>
  <c r="W399" i="2"/>
  <c r="T399" i="2"/>
  <c r="S399" i="2"/>
  <c r="V399" i="2" s="1"/>
  <c r="R399" i="2"/>
  <c r="A399" i="2"/>
  <c r="W398" i="2"/>
  <c r="T398" i="2"/>
  <c r="S398" i="2"/>
  <c r="R398" i="2"/>
  <c r="W397" i="2"/>
  <c r="T397" i="2"/>
  <c r="S397" i="2"/>
  <c r="V397" i="2" s="1"/>
  <c r="R397" i="2"/>
  <c r="A397" i="2"/>
  <c r="T396" i="2"/>
  <c r="S396" i="2"/>
  <c r="V396" i="2" s="1"/>
  <c r="R396" i="2"/>
  <c r="W395" i="2"/>
  <c r="T395" i="2"/>
  <c r="S395" i="2"/>
  <c r="V395" i="2" s="1"/>
  <c r="R395" i="2"/>
  <c r="A395" i="2"/>
  <c r="T394" i="2"/>
  <c r="S394" i="2"/>
  <c r="R394" i="2"/>
  <c r="T393" i="2"/>
  <c r="S393" i="2"/>
  <c r="V393" i="2" s="1"/>
  <c r="R393" i="2"/>
  <c r="A393" i="2"/>
  <c r="W392" i="2"/>
  <c r="T392" i="2"/>
  <c r="S392" i="2"/>
  <c r="R392" i="2"/>
  <c r="W391" i="2"/>
  <c r="T391" i="2"/>
  <c r="S391" i="2"/>
  <c r="V391" i="2" s="1"/>
  <c r="R391" i="2"/>
  <c r="A391" i="2"/>
  <c r="W390" i="2"/>
  <c r="T390" i="2"/>
  <c r="S390" i="2"/>
  <c r="V390" i="2" s="1"/>
  <c r="R390" i="2"/>
  <c r="W389" i="2"/>
  <c r="T389" i="2"/>
  <c r="S389" i="2"/>
  <c r="V389" i="2" s="1"/>
  <c r="R389" i="2"/>
  <c r="A389" i="2"/>
  <c r="W388" i="2"/>
  <c r="T388" i="2"/>
  <c r="S388" i="2"/>
  <c r="R388" i="2"/>
  <c r="T387" i="2"/>
  <c r="S387" i="2"/>
  <c r="V387" i="2" s="1"/>
  <c r="R387" i="2"/>
  <c r="A387" i="2"/>
  <c r="W386" i="2"/>
  <c r="T386" i="2"/>
  <c r="S386" i="2"/>
  <c r="R386" i="2"/>
  <c r="T385" i="2"/>
  <c r="S385" i="2"/>
  <c r="V385" i="2" s="1"/>
  <c r="R385" i="2"/>
  <c r="A385" i="2"/>
  <c r="T384" i="2"/>
  <c r="S384" i="2"/>
  <c r="V384" i="2" s="1"/>
  <c r="R384" i="2"/>
  <c r="W383" i="2"/>
  <c r="T383" i="2"/>
  <c r="S383" i="2"/>
  <c r="R383" i="2"/>
  <c r="A383" i="2"/>
  <c r="W382" i="2"/>
  <c r="T382" i="2"/>
  <c r="S382" i="2"/>
  <c r="V382" i="2" s="1"/>
  <c r="R382" i="2"/>
  <c r="W381" i="2"/>
  <c r="T381" i="2"/>
  <c r="S381" i="2"/>
  <c r="V381" i="2" s="1"/>
  <c r="R381" i="2"/>
  <c r="A381" i="2"/>
  <c r="W380" i="2"/>
  <c r="T380" i="2"/>
  <c r="S380" i="2"/>
  <c r="V380" i="2" s="1"/>
  <c r="R380" i="2"/>
  <c r="W379" i="2"/>
  <c r="T379" i="2"/>
  <c r="S379" i="2"/>
  <c r="R379" i="2"/>
  <c r="A379" i="2"/>
  <c r="W378" i="2"/>
  <c r="T378" i="2"/>
  <c r="S378" i="2"/>
  <c r="V378" i="2" s="1"/>
  <c r="R378" i="2"/>
  <c r="W377" i="2"/>
  <c r="T377" i="2"/>
  <c r="S377" i="2"/>
  <c r="V377" i="2" s="1"/>
  <c r="R377" i="2"/>
  <c r="A377" i="2"/>
  <c r="W376" i="2"/>
  <c r="T376" i="2"/>
  <c r="S376" i="2"/>
  <c r="V376" i="2" s="1"/>
  <c r="R376" i="2"/>
  <c r="W375" i="2"/>
  <c r="T375" i="2"/>
  <c r="S375" i="2"/>
  <c r="R375" i="2"/>
  <c r="A375" i="2"/>
  <c r="W374" i="2"/>
  <c r="T374" i="2"/>
  <c r="S374" i="2"/>
  <c r="V374" i="2" s="1"/>
  <c r="R374" i="2"/>
  <c r="T373" i="2"/>
  <c r="S373" i="2"/>
  <c r="R373" i="2"/>
  <c r="A373" i="2"/>
  <c r="W372" i="2"/>
  <c r="T372" i="2"/>
  <c r="S372" i="2"/>
  <c r="V372" i="2" s="1"/>
  <c r="R372" i="2"/>
  <c r="W371" i="2"/>
  <c r="T371" i="2"/>
  <c r="S371" i="2"/>
  <c r="V371" i="2" s="1"/>
  <c r="R371" i="2"/>
  <c r="A371" i="2"/>
  <c r="W370" i="2"/>
  <c r="T370" i="2"/>
  <c r="S370" i="2"/>
  <c r="V370" i="2" s="1"/>
  <c r="R370" i="2"/>
  <c r="W369" i="2"/>
  <c r="T369" i="2"/>
  <c r="S369" i="2"/>
  <c r="R369" i="2"/>
  <c r="A369" i="2"/>
  <c r="W368" i="2"/>
  <c r="T368" i="2"/>
  <c r="S368" i="2"/>
  <c r="V368" i="2" s="1"/>
  <c r="R368" i="2"/>
  <c r="W367" i="2"/>
  <c r="T367" i="2"/>
  <c r="S367" i="2"/>
  <c r="V367" i="2" s="1"/>
  <c r="R367" i="2"/>
  <c r="A367" i="2"/>
  <c r="T366" i="2"/>
  <c r="S366" i="2"/>
  <c r="R366" i="2"/>
  <c r="W365" i="2"/>
  <c r="T365" i="2"/>
  <c r="S365" i="2"/>
  <c r="V365" i="2" s="1"/>
  <c r="R365" i="2"/>
  <c r="A365" i="2"/>
  <c r="W364" i="2"/>
  <c r="T364" i="2"/>
  <c r="S364" i="2"/>
  <c r="V364" i="2" s="1"/>
  <c r="R364" i="2"/>
  <c r="W363" i="2"/>
  <c r="T363" i="2"/>
  <c r="S363" i="2"/>
  <c r="V363" i="2" s="1"/>
  <c r="R363" i="2"/>
  <c r="A363" i="2"/>
  <c r="W362" i="2"/>
  <c r="T362" i="2"/>
  <c r="S362" i="2"/>
  <c r="V362" i="2" s="1"/>
  <c r="R362" i="2"/>
  <c r="T361" i="2"/>
  <c r="S361" i="2"/>
  <c r="V361" i="2" s="1"/>
  <c r="R361" i="2"/>
  <c r="A361" i="2"/>
  <c r="W360" i="2"/>
  <c r="T360" i="2"/>
  <c r="S360" i="2"/>
  <c r="V360" i="2" s="1"/>
  <c r="R360" i="2"/>
  <c r="T359" i="2"/>
  <c r="S359" i="2"/>
  <c r="V359" i="2" s="1"/>
  <c r="R359" i="2"/>
  <c r="A359" i="2"/>
  <c r="T358" i="2"/>
  <c r="S358" i="2"/>
  <c r="V358" i="2" s="1"/>
  <c r="R358" i="2"/>
  <c r="W357" i="2"/>
  <c r="T357" i="2"/>
  <c r="S357" i="2"/>
  <c r="V357" i="2" s="1"/>
  <c r="R357" i="2"/>
  <c r="A357" i="2"/>
  <c r="W356" i="2"/>
  <c r="T356" i="2"/>
  <c r="S356" i="2"/>
  <c r="V356" i="2" s="1"/>
  <c r="R356" i="2"/>
  <c r="T355" i="2"/>
  <c r="S355" i="2"/>
  <c r="V355" i="2" s="1"/>
  <c r="R355" i="2"/>
  <c r="A355" i="2"/>
  <c r="W354" i="2"/>
  <c r="T354" i="2"/>
  <c r="S354" i="2"/>
  <c r="V354" i="2" s="1"/>
  <c r="R354" i="2"/>
  <c r="T353" i="2"/>
  <c r="S353" i="2"/>
  <c r="V353" i="2" s="1"/>
  <c r="R353" i="2"/>
  <c r="A353" i="2"/>
  <c r="T352" i="2"/>
  <c r="S352" i="2"/>
  <c r="V352" i="2" s="1"/>
  <c r="R352" i="2"/>
  <c r="T351" i="2"/>
  <c r="S351" i="2"/>
  <c r="V351" i="2" s="1"/>
  <c r="R351" i="2"/>
  <c r="A351" i="2"/>
  <c r="W350" i="2"/>
  <c r="T350" i="2"/>
  <c r="S350" i="2"/>
  <c r="V350" i="2" s="1"/>
  <c r="R350" i="2"/>
  <c r="W349" i="2"/>
  <c r="T349" i="2"/>
  <c r="S349" i="2"/>
  <c r="V349" i="2" s="1"/>
  <c r="R349" i="2"/>
  <c r="A349" i="2"/>
  <c r="W348" i="2"/>
  <c r="T348" i="2"/>
  <c r="S348" i="2"/>
  <c r="V348" i="2" s="1"/>
  <c r="R348" i="2"/>
  <c r="W347" i="2"/>
  <c r="T347" i="2"/>
  <c r="S347" i="2"/>
  <c r="V347" i="2" s="1"/>
  <c r="R347" i="2"/>
  <c r="A347" i="2"/>
  <c r="W346" i="2"/>
  <c r="T346" i="2"/>
  <c r="S346" i="2"/>
  <c r="V346" i="2" s="1"/>
  <c r="R346" i="2"/>
  <c r="W345" i="2"/>
  <c r="T345" i="2"/>
  <c r="S345" i="2"/>
  <c r="V345" i="2" s="1"/>
  <c r="R345" i="2"/>
  <c r="A345" i="2"/>
  <c r="T344" i="2"/>
  <c r="S344" i="2"/>
  <c r="V344" i="2" s="1"/>
  <c r="R344" i="2"/>
  <c r="W343" i="2"/>
  <c r="T343" i="2"/>
  <c r="S343" i="2"/>
  <c r="V343" i="2" s="1"/>
  <c r="R343" i="2"/>
  <c r="A343" i="2"/>
  <c r="W342" i="2"/>
  <c r="T342" i="2"/>
  <c r="S342" i="2"/>
  <c r="V342" i="2" s="1"/>
  <c r="R342" i="2"/>
  <c r="W341" i="2"/>
  <c r="T341" i="2"/>
  <c r="S341" i="2"/>
  <c r="V341" i="2" s="1"/>
  <c r="R341" i="2"/>
  <c r="A341" i="2"/>
  <c r="W340" i="2"/>
  <c r="T340" i="2"/>
  <c r="S340" i="2"/>
  <c r="V340" i="2" s="1"/>
  <c r="R340" i="2"/>
  <c r="W339" i="2"/>
  <c r="T339" i="2"/>
  <c r="S339" i="2"/>
  <c r="V339" i="2" s="1"/>
  <c r="R339" i="2"/>
  <c r="A339" i="2"/>
  <c r="T338" i="2"/>
  <c r="S338" i="2"/>
  <c r="V338" i="2" s="1"/>
  <c r="R338" i="2"/>
  <c r="W337" i="2"/>
  <c r="T337" i="2"/>
  <c r="S337" i="2"/>
  <c r="V337" i="2" s="1"/>
  <c r="R337" i="2"/>
  <c r="A337" i="2"/>
  <c r="W336" i="2"/>
  <c r="T336" i="2"/>
  <c r="S336" i="2"/>
  <c r="V336" i="2" s="1"/>
  <c r="R336" i="2"/>
  <c r="W335" i="2"/>
  <c r="T335" i="2"/>
  <c r="S335" i="2"/>
  <c r="V335" i="2" s="1"/>
  <c r="R335" i="2"/>
  <c r="A335" i="2"/>
  <c r="T334" i="2"/>
  <c r="S334" i="2"/>
  <c r="V334" i="2" s="1"/>
  <c r="R334" i="2"/>
  <c r="W333" i="2"/>
  <c r="T333" i="2"/>
  <c r="S333" i="2"/>
  <c r="V333" i="2" s="1"/>
  <c r="R333" i="2"/>
  <c r="A333" i="2"/>
  <c r="W332" i="2"/>
  <c r="T332" i="2"/>
  <c r="S332" i="2"/>
  <c r="V332" i="2" s="1"/>
  <c r="R332" i="2"/>
  <c r="W331" i="2"/>
  <c r="T331" i="2"/>
  <c r="S331" i="2"/>
  <c r="V331" i="2" s="1"/>
  <c r="R331" i="2"/>
  <c r="A331" i="2"/>
  <c r="W330" i="2"/>
  <c r="T330" i="2"/>
  <c r="S330" i="2"/>
  <c r="V330" i="2" s="1"/>
  <c r="R330" i="2"/>
  <c r="W329" i="2"/>
  <c r="T329" i="2"/>
  <c r="S329" i="2"/>
  <c r="V329" i="2" s="1"/>
  <c r="R329" i="2"/>
  <c r="A329" i="2"/>
  <c r="W328" i="2"/>
  <c r="T328" i="2"/>
  <c r="S328" i="2"/>
  <c r="V328" i="2" s="1"/>
  <c r="R328" i="2"/>
  <c r="W327" i="2"/>
  <c r="T327" i="2"/>
  <c r="S327" i="2"/>
  <c r="V327" i="2" s="1"/>
  <c r="R327" i="2"/>
  <c r="A327" i="2"/>
  <c r="W326" i="2"/>
  <c r="T326" i="2"/>
  <c r="S326" i="2"/>
  <c r="V326" i="2" s="1"/>
  <c r="R326" i="2"/>
  <c r="W325" i="2"/>
  <c r="T325" i="2"/>
  <c r="S325" i="2"/>
  <c r="V325" i="2" s="1"/>
  <c r="R325" i="2"/>
  <c r="A325" i="2"/>
  <c r="W324" i="2"/>
  <c r="T324" i="2"/>
  <c r="S324" i="2"/>
  <c r="V324" i="2" s="1"/>
  <c r="R324" i="2"/>
  <c r="W323" i="2"/>
  <c r="T323" i="2"/>
  <c r="S323" i="2"/>
  <c r="V323" i="2" s="1"/>
  <c r="R323" i="2"/>
  <c r="A323" i="2"/>
  <c r="W322" i="2"/>
  <c r="T322" i="2"/>
  <c r="S322" i="2"/>
  <c r="V322" i="2" s="1"/>
  <c r="R322" i="2"/>
  <c r="T321" i="2"/>
  <c r="S321" i="2"/>
  <c r="V321" i="2" s="1"/>
  <c r="R321" i="2"/>
  <c r="A321" i="2"/>
  <c r="W320" i="2"/>
  <c r="T320" i="2"/>
  <c r="S320" i="2"/>
  <c r="V320" i="2" s="1"/>
  <c r="R320" i="2"/>
  <c r="W319" i="2"/>
  <c r="T319" i="2"/>
  <c r="S319" i="2"/>
  <c r="V319" i="2" s="1"/>
  <c r="R319" i="2"/>
  <c r="A319" i="2"/>
  <c r="T318" i="2"/>
  <c r="S318" i="2"/>
  <c r="V318" i="2" s="1"/>
  <c r="R318" i="2"/>
  <c r="T317" i="2"/>
  <c r="S317" i="2"/>
  <c r="V317" i="2" s="1"/>
  <c r="R317" i="2"/>
  <c r="A317" i="2"/>
  <c r="W316" i="2"/>
  <c r="T316" i="2"/>
  <c r="S316" i="2"/>
  <c r="V316" i="2" s="1"/>
  <c r="R316" i="2"/>
  <c r="W315" i="2"/>
  <c r="T315" i="2"/>
  <c r="S315" i="2"/>
  <c r="V315" i="2" s="1"/>
  <c r="R315" i="2"/>
  <c r="A315" i="2"/>
  <c r="T314" i="2"/>
  <c r="S314" i="2"/>
  <c r="V314" i="2" s="1"/>
  <c r="R314" i="2"/>
  <c r="T313" i="2"/>
  <c r="S313" i="2"/>
  <c r="V313" i="2" s="1"/>
  <c r="R313" i="2"/>
  <c r="A313" i="2"/>
  <c r="W312" i="2"/>
  <c r="T312" i="2"/>
  <c r="S312" i="2"/>
  <c r="V312" i="2" s="1"/>
  <c r="R312" i="2"/>
  <c r="T311" i="2"/>
  <c r="S311" i="2"/>
  <c r="V311" i="2" s="1"/>
  <c r="R311" i="2"/>
  <c r="A311" i="2"/>
  <c r="T310" i="2"/>
  <c r="S310" i="2"/>
  <c r="V310" i="2" s="1"/>
  <c r="R310" i="2"/>
  <c r="W309" i="2"/>
  <c r="T309" i="2"/>
  <c r="S309" i="2"/>
  <c r="V309" i="2" s="1"/>
  <c r="R309" i="2"/>
  <c r="A309" i="2"/>
  <c r="W308" i="2"/>
  <c r="T308" i="2"/>
  <c r="S308" i="2"/>
  <c r="V308" i="2" s="1"/>
  <c r="R308" i="2"/>
  <c r="W307" i="2"/>
  <c r="T307" i="2"/>
  <c r="S307" i="2"/>
  <c r="V307" i="2" s="1"/>
  <c r="R307" i="2"/>
  <c r="A307" i="2"/>
  <c r="W306" i="2"/>
  <c r="T306" i="2"/>
  <c r="S306" i="2"/>
  <c r="V306" i="2" s="1"/>
  <c r="R306" i="2"/>
  <c r="W305" i="2"/>
  <c r="T305" i="2"/>
  <c r="S305" i="2"/>
  <c r="V305" i="2" s="1"/>
  <c r="R305" i="2"/>
  <c r="A305" i="2"/>
  <c r="W304" i="2"/>
  <c r="T304" i="2"/>
  <c r="S304" i="2"/>
  <c r="V304" i="2" s="1"/>
  <c r="R304" i="2"/>
  <c r="W303" i="2"/>
  <c r="T303" i="2"/>
  <c r="S303" i="2"/>
  <c r="V303" i="2" s="1"/>
  <c r="R303" i="2"/>
  <c r="A303" i="2"/>
  <c r="W302" i="2"/>
  <c r="T302" i="2"/>
  <c r="S302" i="2"/>
  <c r="V302" i="2" s="1"/>
  <c r="R302" i="2"/>
  <c r="T301" i="2"/>
  <c r="S301" i="2"/>
  <c r="V301" i="2" s="1"/>
  <c r="R301" i="2"/>
  <c r="A301" i="2"/>
  <c r="W300" i="2"/>
  <c r="T300" i="2"/>
  <c r="S300" i="2"/>
  <c r="V300" i="2" s="1"/>
  <c r="R300" i="2"/>
  <c r="W299" i="2"/>
  <c r="T299" i="2"/>
  <c r="S299" i="2"/>
  <c r="V299" i="2" s="1"/>
  <c r="R299" i="2"/>
  <c r="A299" i="2"/>
  <c r="W298" i="2"/>
  <c r="T298" i="2"/>
  <c r="S298" i="2"/>
  <c r="V298" i="2" s="1"/>
  <c r="R298" i="2"/>
  <c r="W297" i="2"/>
  <c r="T297" i="2"/>
  <c r="S297" i="2"/>
  <c r="V297" i="2" s="1"/>
  <c r="R297" i="2"/>
  <c r="A297" i="2"/>
  <c r="W296" i="2"/>
  <c r="T296" i="2"/>
  <c r="S296" i="2"/>
  <c r="V296" i="2" s="1"/>
  <c r="R296" i="2"/>
  <c r="W295" i="2"/>
  <c r="T295" i="2"/>
  <c r="S295" i="2"/>
  <c r="V295" i="2" s="1"/>
  <c r="R295" i="2"/>
  <c r="A295" i="2"/>
  <c r="T294" i="2"/>
  <c r="S294" i="2"/>
  <c r="V294" i="2" s="1"/>
  <c r="R294" i="2"/>
  <c r="T293" i="2"/>
  <c r="S293" i="2"/>
  <c r="V293" i="2" s="1"/>
  <c r="R293" i="2"/>
  <c r="A293" i="2"/>
  <c r="W292" i="2"/>
  <c r="T292" i="2"/>
  <c r="S292" i="2"/>
  <c r="V292" i="2" s="1"/>
  <c r="R292" i="2"/>
  <c r="T291" i="2"/>
  <c r="S291" i="2"/>
  <c r="V291" i="2" s="1"/>
  <c r="R291" i="2"/>
  <c r="A291" i="2"/>
  <c r="W290" i="2"/>
  <c r="T290" i="2"/>
  <c r="S290" i="2"/>
  <c r="V290" i="2" s="1"/>
  <c r="R290" i="2"/>
  <c r="W289" i="2"/>
  <c r="T289" i="2"/>
  <c r="S289" i="2"/>
  <c r="V289" i="2" s="1"/>
  <c r="R289" i="2"/>
  <c r="A289" i="2"/>
  <c r="W288" i="2"/>
  <c r="T288" i="2"/>
  <c r="S288" i="2"/>
  <c r="R288" i="2"/>
  <c r="T287" i="2"/>
  <c r="S287" i="2"/>
  <c r="V287" i="2" s="1"/>
  <c r="R287" i="2"/>
  <c r="A287" i="2"/>
  <c r="W286" i="2"/>
  <c r="T286" i="2"/>
  <c r="S286" i="2"/>
  <c r="R286" i="2"/>
  <c r="W285" i="2"/>
  <c r="T285" i="2"/>
  <c r="S285" i="2"/>
  <c r="V285" i="2" s="1"/>
  <c r="R285" i="2"/>
  <c r="A285" i="2"/>
  <c r="W284" i="2"/>
  <c r="T284" i="2"/>
  <c r="S284" i="2"/>
  <c r="V284" i="2" s="1"/>
  <c r="R284" i="2"/>
  <c r="W283" i="2"/>
  <c r="T283" i="2"/>
  <c r="S283" i="2"/>
  <c r="V283" i="2" s="1"/>
  <c r="R283" i="2"/>
  <c r="A283" i="2"/>
  <c r="W282" i="2"/>
  <c r="T282" i="2"/>
  <c r="S282" i="2"/>
  <c r="R282" i="2"/>
  <c r="W281" i="2"/>
  <c r="T281" i="2"/>
  <c r="S281" i="2"/>
  <c r="V281" i="2" s="1"/>
  <c r="R281" i="2"/>
  <c r="A281" i="2"/>
  <c r="W280" i="2"/>
  <c r="T280" i="2"/>
  <c r="S280" i="2"/>
  <c r="V280" i="2" s="1"/>
  <c r="R280" i="2"/>
  <c r="W279" i="2"/>
  <c r="T279" i="2"/>
  <c r="S279" i="2"/>
  <c r="V279" i="2" s="1"/>
  <c r="R279" i="2"/>
  <c r="A279" i="2"/>
  <c r="W278" i="2"/>
  <c r="T278" i="2"/>
  <c r="S278" i="2"/>
  <c r="R278" i="2"/>
  <c r="T277" i="2"/>
  <c r="S277" i="2"/>
  <c r="V277" i="2" s="1"/>
  <c r="R277" i="2"/>
  <c r="A277" i="2"/>
  <c r="W276" i="2"/>
  <c r="T276" i="2"/>
  <c r="S276" i="2"/>
  <c r="R276" i="2"/>
  <c r="W275" i="2"/>
  <c r="T275" i="2"/>
  <c r="S275" i="2"/>
  <c r="V275" i="2" s="1"/>
  <c r="R275" i="2"/>
  <c r="A275" i="2"/>
  <c r="W274" i="2"/>
  <c r="T274" i="2"/>
  <c r="S274" i="2"/>
  <c r="V274" i="2" s="1"/>
  <c r="R274" i="2"/>
  <c r="W273" i="2"/>
  <c r="T273" i="2"/>
  <c r="S273" i="2"/>
  <c r="V273" i="2" s="1"/>
  <c r="R273" i="2"/>
  <c r="A273" i="2"/>
  <c r="W272" i="2"/>
  <c r="T272" i="2"/>
  <c r="S272" i="2"/>
  <c r="R272" i="2"/>
  <c r="W271" i="2"/>
  <c r="T271" i="2"/>
  <c r="S271" i="2"/>
  <c r="V271" i="2" s="1"/>
  <c r="R271" i="2"/>
  <c r="A271" i="2"/>
  <c r="W270" i="2"/>
  <c r="T270" i="2"/>
  <c r="S270" i="2"/>
  <c r="V270" i="2" s="1"/>
  <c r="R270" i="2"/>
  <c r="W269" i="2"/>
  <c r="T269" i="2"/>
  <c r="S269" i="2"/>
  <c r="V269" i="2" s="1"/>
  <c r="R269" i="2"/>
  <c r="A269" i="2"/>
  <c r="W268" i="2"/>
  <c r="T268" i="2"/>
  <c r="S268" i="2"/>
  <c r="R268" i="2"/>
  <c r="W267" i="2"/>
  <c r="T267" i="2"/>
  <c r="S267" i="2"/>
  <c r="V267" i="2" s="1"/>
  <c r="R267" i="2"/>
  <c r="A267" i="2"/>
  <c r="W266" i="2"/>
  <c r="T266" i="2"/>
  <c r="S266" i="2"/>
  <c r="V266" i="2" s="1"/>
  <c r="R266" i="2"/>
  <c r="W265" i="2"/>
  <c r="T265" i="2"/>
  <c r="S265" i="2"/>
  <c r="V265" i="2" s="1"/>
  <c r="R265" i="2"/>
  <c r="A265" i="2"/>
  <c r="W264" i="2"/>
  <c r="T264" i="2"/>
  <c r="S264" i="2"/>
  <c r="R264" i="2"/>
  <c r="W263" i="2"/>
  <c r="T263" i="2"/>
  <c r="S263" i="2"/>
  <c r="V263" i="2" s="1"/>
  <c r="R263" i="2"/>
  <c r="A263" i="2"/>
  <c r="W262" i="2"/>
  <c r="T262" i="2"/>
  <c r="S262" i="2"/>
  <c r="V262" i="2" s="1"/>
  <c r="R262" i="2"/>
  <c r="W261" i="2"/>
  <c r="T261" i="2"/>
  <c r="S261" i="2"/>
  <c r="V261" i="2" s="1"/>
  <c r="R261" i="2"/>
  <c r="A261" i="2"/>
  <c r="W260" i="2"/>
  <c r="T260" i="2"/>
  <c r="S260" i="2"/>
  <c r="R260" i="2"/>
  <c r="W259" i="2"/>
  <c r="T259" i="2"/>
  <c r="S259" i="2"/>
  <c r="V259" i="2" s="1"/>
  <c r="R259" i="2"/>
  <c r="A259" i="2"/>
  <c r="W258" i="2"/>
  <c r="T258" i="2"/>
  <c r="S258" i="2"/>
  <c r="V258" i="2" s="1"/>
  <c r="R258" i="2"/>
  <c r="W257" i="2"/>
  <c r="T257" i="2"/>
  <c r="S257" i="2"/>
  <c r="V257" i="2" s="1"/>
  <c r="R257" i="2"/>
  <c r="A257" i="2"/>
  <c r="W256" i="2"/>
  <c r="T256" i="2"/>
  <c r="S256" i="2"/>
  <c r="R256" i="2"/>
  <c r="W255" i="2"/>
  <c r="T255" i="2"/>
  <c r="S255" i="2"/>
  <c r="V255" i="2" s="1"/>
  <c r="R255" i="2"/>
  <c r="A255" i="2"/>
  <c r="W254" i="2"/>
  <c r="T254" i="2"/>
  <c r="S254" i="2"/>
  <c r="V254" i="2" s="1"/>
  <c r="R254" i="2"/>
  <c r="W253" i="2"/>
  <c r="T253" i="2"/>
  <c r="S253" i="2"/>
  <c r="V253" i="2" s="1"/>
  <c r="R253" i="2"/>
  <c r="A253" i="2"/>
  <c r="W252" i="2"/>
  <c r="T252" i="2"/>
  <c r="S252" i="2"/>
  <c r="R252" i="2"/>
  <c r="W251" i="2"/>
  <c r="T251" i="2"/>
  <c r="S251" i="2"/>
  <c r="V251" i="2" s="1"/>
  <c r="R251" i="2"/>
  <c r="A251" i="2"/>
  <c r="W250" i="2"/>
  <c r="T250" i="2"/>
  <c r="S250" i="2"/>
  <c r="V250" i="2" s="1"/>
  <c r="R250" i="2"/>
  <c r="W249" i="2"/>
  <c r="T249" i="2"/>
  <c r="S249" i="2"/>
  <c r="V249" i="2" s="1"/>
  <c r="R249" i="2"/>
  <c r="A249" i="2"/>
  <c r="W248" i="2"/>
  <c r="T248" i="2"/>
  <c r="S248" i="2"/>
  <c r="R248" i="2"/>
  <c r="W247" i="2"/>
  <c r="T247" i="2"/>
  <c r="S247" i="2"/>
  <c r="V247" i="2" s="1"/>
  <c r="R247" i="2"/>
  <c r="A247" i="2"/>
  <c r="W246" i="2"/>
  <c r="T246" i="2"/>
  <c r="S246" i="2"/>
  <c r="V246" i="2" s="1"/>
  <c r="R246" i="2"/>
  <c r="W245" i="2"/>
  <c r="T245" i="2"/>
  <c r="S245" i="2"/>
  <c r="V245" i="2" s="1"/>
  <c r="R245" i="2"/>
  <c r="A245" i="2"/>
  <c r="W244" i="2"/>
  <c r="T244" i="2"/>
  <c r="S244" i="2"/>
  <c r="R244" i="2"/>
  <c r="W243" i="2"/>
  <c r="T243" i="2"/>
  <c r="S243" i="2"/>
  <c r="V243" i="2" s="1"/>
  <c r="R243" i="2"/>
  <c r="A243" i="2"/>
  <c r="W242" i="2"/>
  <c r="T242" i="2"/>
  <c r="S242" i="2"/>
  <c r="V242" i="2" s="1"/>
  <c r="R242" i="2"/>
  <c r="W241" i="2"/>
  <c r="T241" i="2"/>
  <c r="S241" i="2"/>
  <c r="V241" i="2" s="1"/>
  <c r="R241" i="2"/>
  <c r="A241" i="2"/>
  <c r="W240" i="2"/>
  <c r="T240" i="2"/>
  <c r="S240" i="2"/>
  <c r="R240" i="2"/>
  <c r="W239" i="2"/>
  <c r="T239" i="2"/>
  <c r="S239" i="2"/>
  <c r="V239" i="2" s="1"/>
  <c r="R239" i="2"/>
  <c r="A239" i="2"/>
  <c r="W238" i="2"/>
  <c r="T238" i="2"/>
  <c r="S238" i="2"/>
  <c r="V238" i="2" s="1"/>
  <c r="R238" i="2"/>
  <c r="W237" i="2"/>
  <c r="T237" i="2"/>
  <c r="S237" i="2"/>
  <c r="V237" i="2" s="1"/>
  <c r="R237" i="2"/>
  <c r="A237" i="2"/>
  <c r="W236" i="2"/>
  <c r="T236" i="2"/>
  <c r="S236" i="2"/>
  <c r="R236" i="2"/>
  <c r="W235" i="2"/>
  <c r="T235" i="2"/>
  <c r="S235" i="2"/>
  <c r="V235" i="2" s="1"/>
  <c r="R235" i="2"/>
  <c r="A235" i="2"/>
  <c r="W234" i="2"/>
  <c r="T234" i="2"/>
  <c r="S234" i="2"/>
  <c r="V234" i="2" s="1"/>
  <c r="R234" i="2"/>
  <c r="W233" i="2"/>
  <c r="T233" i="2"/>
  <c r="S233" i="2"/>
  <c r="V233" i="2" s="1"/>
  <c r="R233" i="2"/>
  <c r="A233" i="2"/>
  <c r="W232" i="2"/>
  <c r="T232" i="2"/>
  <c r="S232" i="2"/>
  <c r="R232" i="2"/>
  <c r="W231" i="2"/>
  <c r="T231" i="2"/>
  <c r="S231" i="2"/>
  <c r="V231" i="2" s="1"/>
  <c r="R231" i="2"/>
  <c r="A231" i="2"/>
  <c r="W230" i="2"/>
  <c r="T230" i="2"/>
  <c r="S230" i="2"/>
  <c r="V230" i="2" s="1"/>
  <c r="R230" i="2"/>
  <c r="W229" i="2"/>
  <c r="T229" i="2"/>
  <c r="S229" i="2"/>
  <c r="V229" i="2" s="1"/>
  <c r="R229" i="2"/>
  <c r="A229" i="2"/>
  <c r="W228" i="2"/>
  <c r="T228" i="2"/>
  <c r="S228" i="2"/>
  <c r="R228" i="2"/>
  <c r="W227" i="2"/>
  <c r="T227" i="2"/>
  <c r="S227" i="2"/>
  <c r="V227" i="2" s="1"/>
  <c r="R227" i="2"/>
  <c r="A227" i="2"/>
  <c r="W226" i="2"/>
  <c r="T226" i="2"/>
  <c r="S226" i="2"/>
  <c r="V226" i="2" s="1"/>
  <c r="R226" i="2"/>
  <c r="W225" i="2"/>
  <c r="T225" i="2"/>
  <c r="S225" i="2"/>
  <c r="V225" i="2" s="1"/>
  <c r="R225" i="2"/>
  <c r="A225" i="2"/>
  <c r="W224" i="2"/>
  <c r="T224" i="2"/>
  <c r="S224" i="2"/>
  <c r="R224" i="2"/>
  <c r="W223" i="2"/>
  <c r="T223" i="2"/>
  <c r="S223" i="2"/>
  <c r="V223" i="2" s="1"/>
  <c r="R223" i="2"/>
  <c r="A223" i="2"/>
  <c r="T222" i="2"/>
  <c r="S222" i="2"/>
  <c r="V222" i="2" s="1"/>
  <c r="R222" i="2"/>
  <c r="W221" i="2"/>
  <c r="T221" i="2"/>
  <c r="S221" i="2"/>
  <c r="V221" i="2" s="1"/>
  <c r="R221" i="2"/>
  <c r="A221" i="2"/>
  <c r="W220" i="2"/>
  <c r="T220" i="2"/>
  <c r="S220" i="2"/>
  <c r="V220" i="2" s="1"/>
  <c r="R220" i="2"/>
  <c r="W219" i="2"/>
  <c r="T219" i="2"/>
  <c r="S219" i="2"/>
  <c r="R219" i="2"/>
  <c r="A219" i="2"/>
  <c r="T218" i="2"/>
  <c r="S218" i="2"/>
  <c r="V218" i="2" s="1"/>
  <c r="R218" i="2"/>
  <c r="W217" i="2"/>
  <c r="T217" i="2"/>
  <c r="S217" i="2"/>
  <c r="V217" i="2" s="1"/>
  <c r="R217" i="2"/>
  <c r="A217" i="2"/>
  <c r="W216" i="2"/>
  <c r="T216" i="2"/>
  <c r="S216" i="2"/>
  <c r="R216" i="2"/>
  <c r="W215" i="2"/>
  <c r="T215" i="2"/>
  <c r="S215" i="2"/>
  <c r="V215" i="2" s="1"/>
  <c r="R215" i="2"/>
  <c r="A215" i="2"/>
  <c r="W214" i="2"/>
  <c r="T214" i="2"/>
  <c r="S214" i="2"/>
  <c r="V214" i="2" s="1"/>
  <c r="R214" i="2"/>
  <c r="W213" i="2"/>
  <c r="T213" i="2"/>
  <c r="S213" i="2"/>
  <c r="V213" i="2" s="1"/>
  <c r="R213" i="2"/>
  <c r="A213" i="2"/>
  <c r="W212" i="2"/>
  <c r="T212" i="2"/>
  <c r="S212" i="2"/>
  <c r="R212" i="2"/>
  <c r="W211" i="2"/>
  <c r="T211" i="2"/>
  <c r="S211" i="2"/>
  <c r="V211" i="2" s="1"/>
  <c r="R211" i="2"/>
  <c r="A211" i="2"/>
  <c r="W210" i="2"/>
  <c r="T210" i="2"/>
  <c r="S210" i="2"/>
  <c r="V210" i="2" s="1"/>
  <c r="R210" i="2"/>
  <c r="T209" i="2"/>
  <c r="S209" i="2"/>
  <c r="V209" i="2" s="1"/>
  <c r="R209" i="2"/>
  <c r="A209" i="2"/>
  <c r="W208" i="2"/>
  <c r="T208" i="2"/>
  <c r="S208" i="2"/>
  <c r="V208" i="2" s="1"/>
  <c r="R208" i="2"/>
  <c r="W207" i="2"/>
  <c r="T207" i="2"/>
  <c r="S207" i="2"/>
  <c r="V207" i="2" s="1"/>
  <c r="R207" i="2"/>
  <c r="A207" i="2"/>
  <c r="W206" i="2"/>
  <c r="T206" i="2"/>
  <c r="S206" i="2"/>
  <c r="R206" i="2"/>
  <c r="W205" i="2"/>
  <c r="T205" i="2"/>
  <c r="S205" i="2"/>
  <c r="V205" i="2" s="1"/>
  <c r="R205" i="2"/>
  <c r="A205" i="2"/>
  <c r="W204" i="2"/>
  <c r="T204" i="2"/>
  <c r="S204" i="2"/>
  <c r="V204" i="2" s="1"/>
  <c r="R204" i="2"/>
  <c r="W203" i="2"/>
  <c r="T203" i="2"/>
  <c r="S203" i="2"/>
  <c r="V203" i="2" s="1"/>
  <c r="R203" i="2"/>
  <c r="A203" i="2"/>
  <c r="W202" i="2"/>
  <c r="T202" i="2"/>
  <c r="S202" i="2"/>
  <c r="R202" i="2"/>
  <c r="T201" i="2"/>
  <c r="S201" i="2"/>
  <c r="V201" i="2" s="1"/>
  <c r="R201" i="2"/>
  <c r="A201" i="2"/>
  <c r="W200" i="2"/>
  <c r="T200" i="2"/>
  <c r="S200" i="2"/>
  <c r="R200" i="2"/>
  <c r="W199" i="2"/>
  <c r="T199" i="2"/>
  <c r="S199" i="2"/>
  <c r="V199" i="2" s="1"/>
  <c r="R199" i="2"/>
  <c r="A199" i="2"/>
  <c r="W198" i="2"/>
  <c r="T198" i="2"/>
  <c r="S198" i="2"/>
  <c r="V198" i="2" s="1"/>
  <c r="R198" i="2"/>
  <c r="W197" i="2"/>
  <c r="T197" i="2"/>
  <c r="S197" i="2"/>
  <c r="V197" i="2" s="1"/>
  <c r="R197" i="2"/>
  <c r="A197" i="2"/>
  <c r="W196" i="2"/>
  <c r="T196" i="2"/>
  <c r="S196" i="2"/>
  <c r="R196" i="2"/>
  <c r="W195" i="2"/>
  <c r="T195" i="2"/>
  <c r="S195" i="2"/>
  <c r="V195" i="2" s="1"/>
  <c r="R195" i="2"/>
  <c r="A195" i="2"/>
  <c r="W194" i="2"/>
  <c r="T194" i="2"/>
  <c r="S194" i="2"/>
  <c r="V194" i="2" s="1"/>
  <c r="R194" i="2"/>
  <c r="W193" i="2"/>
  <c r="T193" i="2"/>
  <c r="S193" i="2"/>
  <c r="V193" i="2" s="1"/>
  <c r="R193" i="2"/>
  <c r="A193" i="2"/>
  <c r="W192" i="2"/>
  <c r="T192" i="2"/>
  <c r="S192" i="2"/>
  <c r="R192" i="2"/>
  <c r="W191" i="2"/>
  <c r="T191" i="2"/>
  <c r="S191" i="2"/>
  <c r="V191" i="2" s="1"/>
  <c r="R191" i="2"/>
  <c r="A191" i="2"/>
  <c r="W190" i="2"/>
  <c r="T190" i="2"/>
  <c r="S190" i="2"/>
  <c r="V190" i="2" s="1"/>
  <c r="R190" i="2"/>
  <c r="W189" i="2"/>
  <c r="T189" i="2"/>
  <c r="S189" i="2"/>
  <c r="V189" i="2" s="1"/>
  <c r="R189" i="2"/>
  <c r="A189" i="2"/>
  <c r="W188" i="2"/>
  <c r="T188" i="2"/>
  <c r="S188" i="2"/>
  <c r="R188" i="2"/>
  <c r="W187" i="2"/>
  <c r="T187" i="2"/>
  <c r="S187" i="2"/>
  <c r="V187" i="2" s="1"/>
  <c r="R187" i="2"/>
  <c r="A187" i="2"/>
  <c r="W186" i="2"/>
  <c r="T186" i="2"/>
  <c r="S186" i="2"/>
  <c r="V186" i="2" s="1"/>
  <c r="R186" i="2"/>
  <c r="W185" i="2"/>
  <c r="T185" i="2"/>
  <c r="S185" i="2"/>
  <c r="V185" i="2" s="1"/>
  <c r="R185" i="2"/>
  <c r="A185" i="2"/>
  <c r="W184" i="2"/>
  <c r="T184" i="2"/>
  <c r="S184" i="2"/>
  <c r="R184" i="2"/>
  <c r="W183" i="2"/>
  <c r="T183" i="2"/>
  <c r="S183" i="2"/>
  <c r="V183" i="2" s="1"/>
  <c r="R183" i="2"/>
  <c r="A183" i="2"/>
  <c r="W182" i="2"/>
  <c r="T182" i="2"/>
  <c r="S182" i="2"/>
  <c r="V182" i="2" s="1"/>
  <c r="R182" i="2"/>
  <c r="W181" i="2"/>
  <c r="T181" i="2"/>
  <c r="S181" i="2"/>
  <c r="V181" i="2" s="1"/>
  <c r="R181" i="2"/>
  <c r="A181" i="2"/>
  <c r="W180" i="2"/>
  <c r="T180" i="2"/>
  <c r="S180" i="2"/>
  <c r="R180" i="2"/>
  <c r="W179" i="2"/>
  <c r="T179" i="2"/>
  <c r="S179" i="2"/>
  <c r="V179" i="2" s="1"/>
  <c r="R179" i="2"/>
  <c r="A179" i="2"/>
  <c r="W178" i="2"/>
  <c r="T178" i="2"/>
  <c r="S178" i="2"/>
  <c r="V178" i="2" s="1"/>
  <c r="R178" i="2"/>
  <c r="T177" i="2"/>
  <c r="S177" i="2"/>
  <c r="V177" i="2" s="1"/>
  <c r="R177" i="2"/>
  <c r="A177" i="2"/>
  <c r="W176" i="2"/>
  <c r="T176" i="2"/>
  <c r="S176" i="2"/>
  <c r="V176" i="2" s="1"/>
  <c r="R176" i="2"/>
  <c r="W175" i="2"/>
  <c r="T175" i="2"/>
  <c r="S175" i="2"/>
  <c r="V175" i="2" s="1"/>
  <c r="R175" i="2"/>
  <c r="A175" i="2"/>
  <c r="W174" i="2"/>
  <c r="T174" i="2"/>
  <c r="S174" i="2"/>
  <c r="R174" i="2"/>
  <c r="W173" i="2"/>
  <c r="T173" i="2"/>
  <c r="S173" i="2"/>
  <c r="V173" i="2" s="1"/>
  <c r="R173" i="2"/>
  <c r="A173" i="2"/>
  <c r="W172" i="2"/>
  <c r="T172" i="2"/>
  <c r="S172" i="2"/>
  <c r="V172" i="2" s="1"/>
  <c r="R172" i="2"/>
  <c r="T171" i="2"/>
  <c r="S171" i="2"/>
  <c r="V171" i="2" s="1"/>
  <c r="R171" i="2"/>
  <c r="A171" i="2"/>
  <c r="W170" i="2"/>
  <c r="T170" i="2"/>
  <c r="S170" i="2"/>
  <c r="V170" i="2" s="1"/>
  <c r="R170" i="2"/>
  <c r="W169" i="2"/>
  <c r="T169" i="2"/>
  <c r="S169" i="2"/>
  <c r="V169" i="2" s="1"/>
  <c r="R169" i="2"/>
  <c r="A169" i="2"/>
  <c r="W168" i="2"/>
  <c r="T168" i="2"/>
  <c r="S168" i="2"/>
  <c r="R168" i="2"/>
  <c r="W167" i="2"/>
  <c r="T167" i="2"/>
  <c r="S167" i="2"/>
  <c r="V167" i="2" s="1"/>
  <c r="R167" i="2"/>
  <c r="A167" i="2"/>
  <c r="W166" i="2"/>
  <c r="T166" i="2"/>
  <c r="S166" i="2"/>
  <c r="V166" i="2" s="1"/>
  <c r="R166" i="2"/>
  <c r="W165" i="2"/>
  <c r="T165" i="2"/>
  <c r="S165" i="2"/>
  <c r="V165" i="2" s="1"/>
  <c r="R165" i="2"/>
  <c r="A165" i="2"/>
  <c r="W164" i="2"/>
  <c r="T164" i="2"/>
  <c r="S164" i="2"/>
  <c r="R164" i="2"/>
  <c r="W163" i="2"/>
  <c r="T163" i="2"/>
  <c r="S163" i="2"/>
  <c r="V163" i="2" s="1"/>
  <c r="R163" i="2"/>
  <c r="A163" i="2"/>
  <c r="W162" i="2"/>
  <c r="T162" i="2"/>
  <c r="S162" i="2"/>
  <c r="V162" i="2" s="1"/>
  <c r="R162" i="2"/>
  <c r="W161" i="2"/>
  <c r="T161" i="2"/>
  <c r="S161" i="2"/>
  <c r="V161" i="2" s="1"/>
  <c r="R161" i="2"/>
  <c r="A161" i="2"/>
  <c r="W160" i="2"/>
  <c r="T160" i="2"/>
  <c r="S160" i="2"/>
  <c r="R160" i="2"/>
  <c r="W159" i="2"/>
  <c r="T159" i="2"/>
  <c r="S159" i="2"/>
  <c r="V159" i="2" s="1"/>
  <c r="R159" i="2"/>
  <c r="A159" i="2"/>
  <c r="T158" i="2"/>
  <c r="S158" i="2"/>
  <c r="V158" i="2" s="1"/>
  <c r="R158" i="2"/>
  <c r="W157" i="2"/>
  <c r="T157" i="2"/>
  <c r="S157" i="2"/>
  <c r="V157" i="2" s="1"/>
  <c r="R157" i="2"/>
  <c r="A157" i="2"/>
  <c r="T156" i="2"/>
  <c r="S156" i="2"/>
  <c r="R156" i="2"/>
  <c r="W155" i="2"/>
  <c r="T155" i="2"/>
  <c r="S155" i="2"/>
  <c r="V155" i="2" s="1"/>
  <c r="R155" i="2"/>
  <c r="A155" i="2"/>
  <c r="W154" i="2"/>
  <c r="T154" i="2"/>
  <c r="S154" i="2"/>
  <c r="V154" i="2" s="1"/>
  <c r="R154" i="2"/>
  <c r="W153" i="2"/>
  <c r="T153" i="2"/>
  <c r="S153" i="2"/>
  <c r="V153" i="2" s="1"/>
  <c r="R153" i="2"/>
  <c r="A153" i="2"/>
  <c r="W152" i="2"/>
  <c r="T152" i="2"/>
  <c r="S152" i="2"/>
  <c r="R152" i="2"/>
  <c r="T151" i="2"/>
  <c r="S151" i="2"/>
  <c r="V151" i="2" s="1"/>
  <c r="R151" i="2"/>
  <c r="A151" i="2"/>
  <c r="W150" i="2"/>
  <c r="T150" i="2"/>
  <c r="S150" i="2"/>
  <c r="R150" i="2"/>
  <c r="W149" i="2"/>
  <c r="T149" i="2"/>
  <c r="S149" i="2"/>
  <c r="V149" i="2" s="1"/>
  <c r="R149" i="2"/>
  <c r="A149" i="2"/>
  <c r="W148" i="2"/>
  <c r="T148" i="2"/>
  <c r="S148" i="2"/>
  <c r="V148" i="2" s="1"/>
  <c r="R148" i="2"/>
  <c r="W147" i="2"/>
  <c r="T147" i="2"/>
  <c r="S147" i="2"/>
  <c r="V147" i="2" s="1"/>
  <c r="R147" i="2"/>
  <c r="A147" i="2"/>
  <c r="W146" i="2"/>
  <c r="T146" i="2"/>
  <c r="S146" i="2"/>
  <c r="R146" i="2"/>
  <c r="W145" i="2"/>
  <c r="T145" i="2"/>
  <c r="S145" i="2"/>
  <c r="V145" i="2" s="1"/>
  <c r="R145" i="2"/>
  <c r="A145" i="2"/>
  <c r="W144" i="2"/>
  <c r="T144" i="2"/>
  <c r="S144" i="2"/>
  <c r="V144" i="2" s="1"/>
  <c r="R144" i="2"/>
  <c r="W143" i="2"/>
  <c r="T143" i="2"/>
  <c r="S143" i="2"/>
  <c r="V143" i="2" s="1"/>
  <c r="R143" i="2"/>
  <c r="A143" i="2"/>
  <c r="W142" i="2"/>
  <c r="T142" i="2"/>
  <c r="S142" i="2"/>
  <c r="R142" i="2"/>
  <c r="W141" i="2"/>
  <c r="T141" i="2"/>
  <c r="S141" i="2"/>
  <c r="V141" i="2" s="1"/>
  <c r="R141" i="2"/>
  <c r="A141" i="2"/>
  <c r="T140" i="2"/>
  <c r="S140" i="2"/>
  <c r="V140" i="2" s="1"/>
  <c r="R140" i="2"/>
  <c r="T139" i="2"/>
  <c r="S139" i="2"/>
  <c r="R139" i="2"/>
  <c r="A139" i="2"/>
  <c r="W138" i="2"/>
  <c r="T138" i="2"/>
  <c r="S138" i="2"/>
  <c r="V138" i="2" s="1"/>
  <c r="R138" i="2"/>
  <c r="W137" i="2"/>
  <c r="T137" i="2"/>
  <c r="S137" i="2"/>
  <c r="V137" i="2" s="1"/>
  <c r="R137" i="2"/>
  <c r="A137" i="2"/>
  <c r="T136" i="2"/>
  <c r="S136" i="2"/>
  <c r="R136" i="2"/>
  <c r="W135" i="2"/>
  <c r="T135" i="2"/>
  <c r="S135" i="2"/>
  <c r="V135" i="2" s="1"/>
  <c r="R135" i="2"/>
  <c r="A135" i="2"/>
  <c r="W134" i="2"/>
  <c r="T134" i="2"/>
  <c r="S134" i="2"/>
  <c r="V134" i="2" s="1"/>
  <c r="R134" i="2"/>
  <c r="W133" i="2"/>
  <c r="T133" i="2"/>
  <c r="S133" i="2"/>
  <c r="V133" i="2" s="1"/>
  <c r="R133" i="2"/>
  <c r="A133" i="2"/>
  <c r="W132" i="2"/>
  <c r="T132" i="2"/>
  <c r="S132" i="2"/>
  <c r="R132" i="2"/>
  <c r="W131" i="2"/>
  <c r="T131" i="2"/>
  <c r="S131" i="2"/>
  <c r="V131" i="2" s="1"/>
  <c r="R131" i="2"/>
  <c r="A131" i="2"/>
  <c r="W130" i="2"/>
  <c r="T130" i="2"/>
  <c r="S130" i="2"/>
  <c r="V130" i="2" s="1"/>
  <c r="R130" i="2"/>
  <c r="W129" i="2"/>
  <c r="T129" i="2"/>
  <c r="S129" i="2"/>
  <c r="V129" i="2" s="1"/>
  <c r="R129" i="2"/>
  <c r="A129" i="2"/>
  <c r="W128" i="2"/>
  <c r="T128" i="2"/>
  <c r="S128" i="2"/>
  <c r="R128" i="2"/>
  <c r="W127" i="2"/>
  <c r="T127" i="2"/>
  <c r="S127" i="2"/>
  <c r="V127" i="2" s="1"/>
  <c r="R127" i="2"/>
  <c r="A127" i="2"/>
  <c r="W126" i="2"/>
  <c r="T126" i="2"/>
  <c r="S126" i="2"/>
  <c r="V126" i="2" s="1"/>
  <c r="R126" i="2"/>
  <c r="W125" i="2"/>
  <c r="T125" i="2"/>
  <c r="S125" i="2"/>
  <c r="V125" i="2" s="1"/>
  <c r="R125" i="2"/>
  <c r="A125" i="2"/>
  <c r="W124" i="2"/>
  <c r="T124" i="2"/>
  <c r="S124" i="2"/>
  <c r="R124" i="2"/>
  <c r="W123" i="2"/>
  <c r="T123" i="2"/>
  <c r="S123" i="2"/>
  <c r="V123" i="2" s="1"/>
  <c r="R123" i="2"/>
  <c r="A123" i="2"/>
  <c r="W122" i="2"/>
  <c r="T122" i="2"/>
  <c r="S122" i="2"/>
  <c r="V122" i="2" s="1"/>
  <c r="R122" i="2"/>
  <c r="W121" i="2"/>
  <c r="T121" i="2"/>
  <c r="S121" i="2"/>
  <c r="V121" i="2" s="1"/>
  <c r="R121" i="2"/>
  <c r="A121" i="2"/>
  <c r="W120" i="2"/>
  <c r="T120" i="2"/>
  <c r="S120" i="2"/>
  <c r="R120" i="2"/>
  <c r="W119" i="2"/>
  <c r="T119" i="2"/>
  <c r="S119" i="2"/>
  <c r="V119" i="2" s="1"/>
  <c r="R119" i="2"/>
  <c r="A119" i="2"/>
  <c r="W118" i="2"/>
  <c r="T118" i="2"/>
  <c r="S118" i="2"/>
  <c r="V118" i="2" s="1"/>
  <c r="R118" i="2"/>
  <c r="W117" i="2"/>
  <c r="T117" i="2"/>
  <c r="S117" i="2"/>
  <c r="V117" i="2" s="1"/>
  <c r="R117" i="2"/>
  <c r="A117" i="2"/>
  <c r="W116" i="2"/>
  <c r="T116" i="2"/>
  <c r="S116" i="2"/>
  <c r="R116" i="2"/>
  <c r="W115" i="2"/>
  <c r="T115" i="2"/>
  <c r="S115" i="2"/>
  <c r="V115" i="2" s="1"/>
  <c r="R115" i="2"/>
  <c r="A115" i="2"/>
  <c r="W114" i="2"/>
  <c r="T114" i="2"/>
  <c r="S114" i="2"/>
  <c r="V114" i="2" s="1"/>
  <c r="R114" i="2"/>
  <c r="W113" i="2"/>
  <c r="T113" i="2"/>
  <c r="S113" i="2"/>
  <c r="V113" i="2" s="1"/>
  <c r="R113" i="2"/>
  <c r="A113" i="2"/>
  <c r="W112" i="2"/>
  <c r="T112" i="2"/>
  <c r="S112" i="2"/>
  <c r="R112" i="2"/>
  <c r="T111" i="2"/>
  <c r="S111" i="2"/>
  <c r="V111" i="2" s="1"/>
  <c r="R111" i="2"/>
  <c r="A111" i="2"/>
  <c r="T110" i="2"/>
  <c r="S110" i="2"/>
  <c r="V110" i="2" s="1"/>
  <c r="R110" i="2"/>
  <c r="W109" i="2"/>
  <c r="T109" i="2"/>
  <c r="S109" i="2"/>
  <c r="R109" i="2"/>
  <c r="A109" i="2"/>
  <c r="W108" i="2"/>
  <c r="T108" i="2"/>
  <c r="S108" i="2"/>
  <c r="V108" i="2" s="1"/>
  <c r="R108" i="2"/>
  <c r="T107" i="2"/>
  <c r="S107" i="2"/>
  <c r="R107" i="2"/>
  <c r="A107" i="2"/>
  <c r="T106" i="2"/>
  <c r="S106" i="2"/>
  <c r="V106" i="2" s="1"/>
  <c r="R106" i="2"/>
  <c r="W105" i="2"/>
  <c r="T105" i="2"/>
  <c r="S105" i="2"/>
  <c r="V105" i="2" s="1"/>
  <c r="R105" i="2"/>
  <c r="A105" i="2"/>
  <c r="W104" i="2"/>
  <c r="T104" i="2"/>
  <c r="S104" i="2"/>
  <c r="R104" i="2"/>
  <c r="T103" i="2"/>
  <c r="S103" i="2"/>
  <c r="V103" i="2" s="1"/>
  <c r="R103" i="2"/>
  <c r="A103" i="2"/>
  <c r="W102" i="2"/>
  <c r="T102" i="2"/>
  <c r="S102" i="2"/>
  <c r="R102" i="2"/>
  <c r="W101" i="2"/>
  <c r="T101" i="2"/>
  <c r="S101" i="2"/>
  <c r="V101" i="2" s="1"/>
  <c r="R101" i="2"/>
  <c r="A101" i="2"/>
  <c r="W100" i="2"/>
  <c r="T100" i="2"/>
  <c r="S100" i="2"/>
  <c r="V100" i="2" s="1"/>
  <c r="R100" i="2"/>
  <c r="W99" i="2"/>
  <c r="T99" i="2"/>
  <c r="S99" i="2"/>
  <c r="V99" i="2" s="1"/>
  <c r="R99" i="2"/>
  <c r="A99" i="2"/>
  <c r="W98" i="2"/>
  <c r="T98" i="2"/>
  <c r="S98" i="2"/>
  <c r="R98" i="2"/>
  <c r="T97" i="2"/>
  <c r="S97" i="2"/>
  <c r="V97" i="2" s="1"/>
  <c r="R97" i="2"/>
  <c r="A97" i="2"/>
  <c r="W96" i="2"/>
  <c r="T96" i="2"/>
  <c r="S96" i="2"/>
  <c r="R96" i="2"/>
  <c r="W95" i="2"/>
  <c r="T95" i="2"/>
  <c r="S95" i="2"/>
  <c r="V95" i="2" s="1"/>
  <c r="R95" i="2"/>
  <c r="A95" i="2"/>
  <c r="W94" i="2"/>
  <c r="T94" i="2"/>
  <c r="S94" i="2"/>
  <c r="V94" i="2" s="1"/>
  <c r="R94" i="2"/>
  <c r="W93" i="2"/>
  <c r="T93" i="2"/>
  <c r="S93" i="2"/>
  <c r="V93" i="2" s="1"/>
  <c r="R93" i="2"/>
  <c r="A93" i="2"/>
  <c r="W92" i="2"/>
  <c r="T92" i="2"/>
  <c r="S92" i="2"/>
  <c r="R92" i="2"/>
  <c r="W91" i="2"/>
  <c r="T91" i="2"/>
  <c r="S91" i="2"/>
  <c r="V91" i="2" s="1"/>
  <c r="R91" i="2"/>
  <c r="A91" i="2"/>
  <c r="W90" i="2"/>
  <c r="T90" i="2"/>
  <c r="S90" i="2"/>
  <c r="V90" i="2" s="1"/>
  <c r="R90" i="2"/>
  <c r="W89" i="2"/>
  <c r="T89" i="2"/>
  <c r="S89" i="2"/>
  <c r="V89" i="2" s="1"/>
  <c r="R89" i="2"/>
  <c r="A89" i="2"/>
  <c r="T88" i="2"/>
  <c r="S88" i="2"/>
  <c r="V88" i="2" s="1"/>
  <c r="R88" i="2"/>
  <c r="W87" i="2"/>
  <c r="T87" i="2"/>
  <c r="S87" i="2"/>
  <c r="R87" i="2"/>
  <c r="A87" i="2"/>
  <c r="W86" i="2"/>
  <c r="T86" i="2"/>
  <c r="S86" i="2"/>
  <c r="V86" i="2" s="1"/>
  <c r="R86" i="2"/>
  <c r="W85" i="2"/>
  <c r="T85" i="2"/>
  <c r="S85" i="2"/>
  <c r="V85" i="2" s="1"/>
  <c r="R85" i="2"/>
  <c r="A85" i="2"/>
  <c r="W84" i="2"/>
  <c r="T84" i="2"/>
  <c r="S84" i="2"/>
  <c r="V84" i="2" s="1"/>
  <c r="R84" i="2"/>
  <c r="W83" i="2"/>
  <c r="T83" i="2"/>
  <c r="S83" i="2"/>
  <c r="R83" i="2"/>
  <c r="A83" i="2"/>
  <c r="W82" i="2"/>
  <c r="T82" i="2"/>
  <c r="S82" i="2"/>
  <c r="V82" i="2" s="1"/>
  <c r="R82" i="2"/>
  <c r="T81" i="2"/>
  <c r="S81" i="2"/>
  <c r="R81" i="2"/>
  <c r="A81" i="2"/>
  <c r="W80" i="2"/>
  <c r="T80" i="2"/>
  <c r="S80" i="2"/>
  <c r="V80" i="2" s="1"/>
  <c r="R80" i="2"/>
  <c r="W79" i="2"/>
  <c r="T79" i="2"/>
  <c r="S79" i="2"/>
  <c r="V79" i="2" s="1"/>
  <c r="R79" i="2"/>
  <c r="A79" i="2"/>
  <c r="W78" i="2"/>
  <c r="T78" i="2"/>
  <c r="S78" i="2"/>
  <c r="V78" i="2" s="1"/>
  <c r="R78" i="2"/>
  <c r="W77" i="2"/>
  <c r="T77" i="2"/>
  <c r="S77" i="2"/>
  <c r="R77" i="2"/>
  <c r="A77" i="2"/>
  <c r="W76" i="2"/>
  <c r="T76" i="2"/>
  <c r="S76" i="2"/>
  <c r="V76" i="2" s="1"/>
  <c r="R76" i="2"/>
  <c r="W75" i="2"/>
  <c r="T75" i="2"/>
  <c r="S75" i="2"/>
  <c r="V75" i="2" s="1"/>
  <c r="R75" i="2"/>
  <c r="A75" i="2"/>
  <c r="W74" i="2"/>
  <c r="T74" i="2"/>
  <c r="S74" i="2"/>
  <c r="V74" i="2" s="1"/>
  <c r="R74" i="2"/>
  <c r="W73" i="2"/>
  <c r="T73" i="2"/>
  <c r="S73" i="2"/>
  <c r="R73" i="2"/>
  <c r="A73" i="2"/>
  <c r="W72" i="2"/>
  <c r="T72" i="2"/>
  <c r="S72" i="2"/>
  <c r="V72" i="2" s="1"/>
  <c r="R72" i="2"/>
  <c r="W71" i="2"/>
  <c r="T71" i="2"/>
  <c r="S71" i="2"/>
  <c r="V71" i="2" s="1"/>
  <c r="R71" i="2"/>
  <c r="A71" i="2"/>
  <c r="W70" i="2"/>
  <c r="T70" i="2"/>
  <c r="S70" i="2"/>
  <c r="V70" i="2" s="1"/>
  <c r="R70" i="2"/>
  <c r="W69" i="2"/>
  <c r="T69" i="2"/>
  <c r="S69" i="2"/>
  <c r="R69" i="2"/>
  <c r="A69" i="2"/>
  <c r="W68" i="2"/>
  <c r="T68" i="2"/>
  <c r="S68" i="2"/>
  <c r="V68" i="2" s="1"/>
  <c r="R68" i="2"/>
  <c r="W67" i="2"/>
  <c r="T67" i="2"/>
  <c r="S67" i="2"/>
  <c r="V67" i="2" s="1"/>
  <c r="R67" i="2"/>
  <c r="A67" i="2"/>
  <c r="W66" i="2"/>
  <c r="T66" i="2"/>
  <c r="S66" i="2"/>
  <c r="V66" i="2" s="1"/>
  <c r="R66" i="2"/>
  <c r="W65" i="2"/>
  <c r="T65" i="2"/>
  <c r="S65" i="2"/>
  <c r="R65" i="2"/>
  <c r="A65" i="2"/>
  <c r="W64" i="2"/>
  <c r="T64" i="2"/>
  <c r="S64" i="2"/>
  <c r="V64" i="2" s="1"/>
  <c r="R64" i="2"/>
  <c r="W63" i="2"/>
  <c r="T63" i="2"/>
  <c r="S63" i="2"/>
  <c r="V63" i="2" s="1"/>
  <c r="R63" i="2"/>
  <c r="A63" i="2"/>
  <c r="W62" i="2"/>
  <c r="T62" i="2"/>
  <c r="S62" i="2"/>
  <c r="V62" i="2" s="1"/>
  <c r="R62" i="2"/>
  <c r="W61" i="2"/>
  <c r="T61" i="2"/>
  <c r="S61" i="2"/>
  <c r="R61" i="2"/>
  <c r="A61" i="2"/>
  <c r="W60" i="2"/>
  <c r="T60" i="2"/>
  <c r="S60" i="2"/>
  <c r="V60" i="2" s="1"/>
  <c r="R60" i="2"/>
  <c r="W59" i="2"/>
  <c r="T59" i="2"/>
  <c r="S59" i="2"/>
  <c r="V59" i="2" s="1"/>
  <c r="R59" i="2"/>
  <c r="A59" i="2"/>
  <c r="T58" i="2"/>
  <c r="S58" i="2"/>
  <c r="R58" i="2"/>
  <c r="W57" i="2"/>
  <c r="T57" i="2"/>
  <c r="S57" i="2"/>
  <c r="V57" i="2" s="1"/>
  <c r="R57" i="2"/>
  <c r="A57" i="2"/>
  <c r="W56" i="2"/>
  <c r="T56" i="2"/>
  <c r="S56" i="2"/>
  <c r="V56" i="2" s="1"/>
  <c r="R56" i="2"/>
  <c r="W55" i="2"/>
  <c r="T55" i="2"/>
  <c r="S55" i="2"/>
  <c r="V55" i="2" s="1"/>
  <c r="R55" i="2"/>
  <c r="A55" i="2"/>
  <c r="W54" i="2"/>
  <c r="T54" i="2"/>
  <c r="S54" i="2"/>
  <c r="R54" i="2"/>
  <c r="W53" i="2"/>
  <c r="T53" i="2"/>
  <c r="S53" i="2"/>
  <c r="V53" i="2" s="1"/>
  <c r="R53" i="2"/>
  <c r="A53" i="2"/>
  <c r="W52" i="2"/>
  <c r="T52" i="2"/>
  <c r="S52" i="2"/>
  <c r="V52" i="2" s="1"/>
  <c r="R52" i="2"/>
  <c r="W51" i="2"/>
  <c r="T51" i="2"/>
  <c r="S51" i="2"/>
  <c r="V51" i="2" s="1"/>
  <c r="R51" i="2"/>
  <c r="A51" i="2"/>
  <c r="W50" i="2"/>
  <c r="T50" i="2"/>
  <c r="S50" i="2"/>
  <c r="R50" i="2"/>
  <c r="W49" i="2"/>
  <c r="T49" i="2"/>
  <c r="S49" i="2"/>
  <c r="V49" i="2" s="1"/>
  <c r="R49" i="2"/>
  <c r="A49" i="2"/>
  <c r="T48" i="2"/>
  <c r="S48" i="2"/>
  <c r="V48" i="2" s="1"/>
  <c r="R48" i="2"/>
  <c r="W47" i="2"/>
  <c r="T47" i="2"/>
  <c r="S47" i="2"/>
  <c r="V47" i="2" s="1"/>
  <c r="R47" i="2"/>
  <c r="A47" i="2"/>
  <c r="W46" i="2"/>
  <c r="T46" i="2"/>
  <c r="S46" i="2"/>
  <c r="V46" i="2" s="1"/>
  <c r="R46" i="2"/>
  <c r="W45" i="2"/>
  <c r="T45" i="2"/>
  <c r="S45" i="2"/>
  <c r="R45" i="2"/>
  <c r="A45" i="2"/>
  <c r="W44" i="2"/>
  <c r="T44" i="2"/>
  <c r="S44" i="2"/>
  <c r="V44" i="2" s="1"/>
  <c r="R44" i="2"/>
  <c r="W43" i="2"/>
  <c r="T43" i="2"/>
  <c r="S43" i="2"/>
  <c r="V43" i="2" s="1"/>
  <c r="R43" i="2"/>
  <c r="A43" i="2"/>
  <c r="T42" i="2"/>
  <c r="S42" i="2"/>
  <c r="R42" i="2"/>
  <c r="W41" i="2"/>
  <c r="T41" i="2"/>
  <c r="S41" i="2"/>
  <c r="V41" i="2" s="1"/>
  <c r="R41" i="2"/>
  <c r="A41" i="2"/>
  <c r="W40" i="2"/>
  <c r="T40" i="2"/>
  <c r="S40" i="2"/>
  <c r="V40" i="2" s="1"/>
  <c r="R40" i="2"/>
  <c r="W39" i="2"/>
  <c r="T39" i="2"/>
  <c r="S39" i="2"/>
  <c r="V39" i="2" s="1"/>
  <c r="R39" i="2"/>
  <c r="A39" i="2"/>
  <c r="W38" i="2"/>
  <c r="T38" i="2"/>
  <c r="S38" i="2"/>
  <c r="R38" i="2"/>
  <c r="W37" i="2"/>
  <c r="T37" i="2"/>
  <c r="S37" i="2"/>
  <c r="V37" i="2" s="1"/>
  <c r="R37" i="2"/>
  <c r="A37" i="2"/>
  <c r="W36" i="2"/>
  <c r="T36" i="2"/>
  <c r="S36" i="2"/>
  <c r="V36" i="2" s="1"/>
  <c r="R36" i="2"/>
  <c r="T35" i="2"/>
  <c r="S35" i="2"/>
  <c r="V35" i="2" s="1"/>
  <c r="R35" i="2"/>
  <c r="A35" i="2"/>
  <c r="W34" i="2"/>
  <c r="T34" i="2"/>
  <c r="S34" i="2"/>
  <c r="V34" i="2" s="1"/>
  <c r="R34" i="2"/>
  <c r="W33" i="2"/>
  <c r="T33" i="2"/>
  <c r="S33" i="2"/>
  <c r="V33" i="2" s="1"/>
  <c r="R33" i="2"/>
  <c r="A33" i="2"/>
  <c r="W32" i="2"/>
  <c r="T32" i="2"/>
  <c r="S32" i="2"/>
  <c r="R32" i="2"/>
  <c r="W31" i="2"/>
  <c r="T31" i="2"/>
  <c r="S31" i="2"/>
  <c r="V31" i="2" s="1"/>
  <c r="R31" i="2"/>
  <c r="A31" i="2"/>
  <c r="T30" i="2"/>
  <c r="S30" i="2"/>
  <c r="V30" i="2" s="1"/>
  <c r="R30" i="2"/>
  <c r="W29" i="2"/>
  <c r="T29" i="2"/>
  <c r="S29" i="2"/>
  <c r="V29" i="2" s="1"/>
  <c r="R29" i="2"/>
  <c r="A29" i="2"/>
  <c r="W28" i="2"/>
  <c r="T28" i="2"/>
  <c r="S28" i="2"/>
  <c r="V28" i="2" s="1"/>
  <c r="R28" i="2"/>
  <c r="W27" i="2"/>
  <c r="T27" i="2"/>
  <c r="S27" i="2"/>
  <c r="R27" i="2"/>
  <c r="A27" i="2"/>
  <c r="W26" i="2"/>
  <c r="T26" i="2"/>
  <c r="S26" i="2"/>
  <c r="V26" i="2" s="1"/>
  <c r="R26" i="2"/>
  <c r="W25" i="2"/>
  <c r="T25" i="2"/>
  <c r="S25" i="2"/>
  <c r="V25" i="2" s="1"/>
  <c r="R25" i="2"/>
  <c r="A25" i="2"/>
  <c r="W24" i="2"/>
  <c r="T24" i="2"/>
  <c r="S24" i="2"/>
  <c r="V24" i="2" s="1"/>
  <c r="R24" i="2"/>
  <c r="W23" i="2"/>
  <c r="T23" i="2"/>
  <c r="S23" i="2"/>
  <c r="R23" i="2"/>
  <c r="A23" i="2"/>
  <c r="W22" i="2"/>
  <c r="T22" i="2"/>
  <c r="S22" i="2"/>
  <c r="V22" i="2" s="1"/>
  <c r="R22" i="2"/>
  <c r="W21" i="2"/>
  <c r="T21" i="2"/>
  <c r="S21" i="2"/>
  <c r="V21" i="2" s="1"/>
  <c r="R21" i="2"/>
  <c r="A21" i="2"/>
  <c r="W20" i="2"/>
  <c r="T20" i="2"/>
  <c r="S20" i="2"/>
  <c r="V20" i="2" s="1"/>
  <c r="R20" i="2"/>
  <c r="W19" i="2"/>
  <c r="T19" i="2"/>
  <c r="S19" i="2"/>
  <c r="R19" i="2"/>
  <c r="A19" i="2"/>
  <c r="W18" i="2"/>
  <c r="T18" i="2"/>
  <c r="S18" i="2"/>
  <c r="V18" i="2" s="1"/>
  <c r="R18" i="2"/>
  <c r="W17" i="2"/>
  <c r="T17" i="2"/>
  <c r="S17" i="2"/>
  <c r="V17" i="2" s="1"/>
  <c r="R17" i="2"/>
  <c r="A17" i="2"/>
  <c r="W16" i="2"/>
  <c r="T16" i="2"/>
  <c r="S16" i="2"/>
  <c r="V16" i="2" s="1"/>
  <c r="R16" i="2"/>
  <c r="W15" i="2"/>
  <c r="T15" i="2"/>
  <c r="S15" i="2"/>
  <c r="R15" i="2"/>
  <c r="A15" i="2"/>
  <c r="W14" i="2"/>
  <c r="T14" i="2"/>
  <c r="S14" i="2"/>
  <c r="V14" i="2" s="1"/>
  <c r="R14" i="2"/>
  <c r="W13" i="2"/>
  <c r="T13" i="2"/>
  <c r="S13" i="2"/>
  <c r="V13" i="2" s="1"/>
  <c r="R13" i="2"/>
  <c r="A13" i="2"/>
  <c r="W12" i="2"/>
  <c r="T12" i="2"/>
  <c r="S12" i="2"/>
  <c r="V12" i="2" s="1"/>
  <c r="R12" i="2"/>
  <c r="W11" i="2"/>
  <c r="T11" i="2"/>
  <c r="S11" i="2"/>
  <c r="R11" i="2"/>
  <c r="A11" i="2"/>
  <c r="W10" i="2"/>
  <c r="T10" i="2"/>
  <c r="S10" i="2"/>
  <c r="V10" i="2" s="1"/>
  <c r="R10" i="2"/>
  <c r="V11" i="2" l="1"/>
  <c r="V15" i="2"/>
  <c r="V19" i="2"/>
  <c r="V23" i="2"/>
  <c r="V27" i="2"/>
  <c r="V32" i="2"/>
  <c r="V38" i="2"/>
  <c r="V42" i="2"/>
  <c r="V45" i="2"/>
  <c r="V50" i="2"/>
  <c r="V54" i="2"/>
  <c r="V58" i="2"/>
  <c r="V61" i="2"/>
  <c r="V65" i="2"/>
  <c r="V69" i="2"/>
  <c r="V73" i="2"/>
  <c r="V77" i="2"/>
  <c r="V81" i="2"/>
  <c r="V83" i="2"/>
  <c r="V87" i="2"/>
  <c r="V92" i="2"/>
  <c r="V96" i="2"/>
  <c r="V98" i="2"/>
  <c r="V102" i="2"/>
  <c r="V104" i="2"/>
  <c r="V107" i="2"/>
  <c r="V109" i="2"/>
  <c r="V112" i="2"/>
  <c r="V116" i="2"/>
  <c r="V120" i="2"/>
  <c r="V124" i="2"/>
  <c r="V128" i="2"/>
  <c r="V132" i="2"/>
  <c r="V136" i="2"/>
  <c r="V139" i="2"/>
  <c r="V142" i="2"/>
  <c r="V146" i="2"/>
  <c r="V150" i="2"/>
  <c r="V152" i="2"/>
  <c r="V156" i="2"/>
  <c r="V160" i="2"/>
  <c r="V164" i="2"/>
  <c r="V168" i="2"/>
  <c r="V174" i="2"/>
  <c r="V180" i="2"/>
  <c r="V184" i="2"/>
  <c r="V188" i="2"/>
  <c r="V192" i="2"/>
  <c r="V196" i="2"/>
  <c r="V200" i="2"/>
  <c r="V202" i="2"/>
  <c r="V206" i="2"/>
  <c r="V212" i="2"/>
  <c r="V216" i="2"/>
  <c r="V219" i="2"/>
  <c r="V224" i="2"/>
  <c r="V228" i="2"/>
  <c r="V232" i="2"/>
  <c r="V236" i="2"/>
  <c r="V240" i="2"/>
  <c r="V244" i="2"/>
  <c r="V248" i="2"/>
  <c r="V252" i="2"/>
  <c r="V256" i="2"/>
  <c r="V260" i="2"/>
  <c r="V264" i="2"/>
  <c r="V268" i="2"/>
  <c r="V272" i="2"/>
  <c r="V276" i="2"/>
  <c r="V278" i="2"/>
  <c r="V282" i="2"/>
  <c r="V286" i="2"/>
  <c r="V288" i="2"/>
  <c r="U418" i="2"/>
  <c r="U422" i="2"/>
  <c r="U424" i="2"/>
  <c r="U662" i="2"/>
  <c r="V366" i="2"/>
  <c r="V369" i="2"/>
  <c r="V373" i="2"/>
  <c r="V375" i="2"/>
  <c r="V379" i="2"/>
  <c r="V383" i="2"/>
  <c r="V386" i="2"/>
  <c r="V388" i="2"/>
  <c r="V392" i="2"/>
  <c r="V394" i="2"/>
  <c r="V398" i="2"/>
  <c r="V401" i="2"/>
  <c r="V405" i="2"/>
  <c r="V412" i="2"/>
  <c r="U417" i="2"/>
  <c r="U423" i="2"/>
  <c r="V426" i="2"/>
  <c r="V428" i="2"/>
  <c r="V432" i="2"/>
  <c r="V436" i="2"/>
  <c r="V440" i="2"/>
  <c r="V444" i="2"/>
  <c r="V448" i="2"/>
  <c r="V452" i="2"/>
  <c r="V460" i="2"/>
  <c r="V464" i="2"/>
  <c r="V466" i="2"/>
  <c r="V468" i="2"/>
  <c r="V471" i="2"/>
  <c r="V475" i="2"/>
  <c r="V480" i="2"/>
  <c r="V483" i="2"/>
  <c r="V489" i="2"/>
  <c r="V493" i="2"/>
  <c r="V497" i="2"/>
  <c r="V501" i="2"/>
  <c r="V503" i="2"/>
  <c r="U506" i="2"/>
  <c r="V516" i="2"/>
  <c r="V520" i="2"/>
  <c r="U551" i="2"/>
  <c r="U664" i="2"/>
  <c r="V523" i="2"/>
  <c r="V525" i="2"/>
  <c r="V529" i="2"/>
  <c r="U530" i="2"/>
  <c r="V533" i="2"/>
  <c r="V537" i="2"/>
  <c r="V540" i="2"/>
  <c r="V542" i="2"/>
  <c r="V549" i="2"/>
  <c r="V554" i="2"/>
  <c r="V558" i="2"/>
  <c r="V562" i="2"/>
  <c r="V567" i="2"/>
  <c r="V571" i="2"/>
  <c r="V575" i="2"/>
  <c r="V579" i="2"/>
  <c r="V581" i="2"/>
  <c r="V584" i="2"/>
  <c r="V586" i="2"/>
  <c r="V591" i="2"/>
  <c r="V594" i="2"/>
  <c r="V598" i="2"/>
  <c r="V602" i="2"/>
  <c r="V606" i="2"/>
  <c r="V610" i="2"/>
  <c r="V614" i="2"/>
  <c r="V617" i="2"/>
  <c r="V620" i="2"/>
  <c r="V624" i="2"/>
  <c r="V627" i="2"/>
  <c r="V634" i="2"/>
  <c r="V638" i="2"/>
  <c r="V643" i="2"/>
  <c r="V647" i="2"/>
  <c r="V651" i="2"/>
  <c r="V657" i="2"/>
  <c r="V659" i="2"/>
  <c r="U663" i="2"/>
  <c r="V669" i="2"/>
  <c r="V675" i="2"/>
</calcChain>
</file>

<file path=xl/comments1.xml><?xml version="1.0" encoding="utf-8"?>
<comments xmlns="http://schemas.openxmlformats.org/spreadsheetml/2006/main">
  <authors>
    <author>THOA</author>
  </authors>
  <commentList>
    <comment ref="C27" authorId="0">
      <text>
        <r>
          <rPr>
            <b/>
            <sz val="8"/>
            <color indexed="81"/>
            <rFont val="Tahoma"/>
            <family val="2"/>
          </rPr>
          <t>THOA:</t>
        </r>
        <r>
          <rPr>
            <sz val="8"/>
            <color indexed="81"/>
            <rFont val="Tahoma"/>
            <family val="2"/>
          </rPr>
          <t xml:space="preserve">
BC sở 2011: 225m
</t>
        </r>
      </text>
    </comment>
  </commentList>
</comments>
</file>

<file path=xl/sharedStrings.xml><?xml version="1.0" encoding="utf-8"?>
<sst xmlns="http://schemas.openxmlformats.org/spreadsheetml/2006/main" count="1439" uniqueCount="714">
  <si>
    <t>ỦY BAN NHÂN DÂN TP.HCM</t>
  </si>
  <si>
    <t>SỞ GIÁO DỤC VÀ ĐÀO TẠO TP.HCM</t>
  </si>
  <si>
    <t>TRƯỜNG CĐ LÝ TỰ TRỌNG TP.HCM</t>
  </si>
  <si>
    <t>CỘNG HÒA XÃ HỘI CHỦ NGHĨA VIỆT NAM</t>
  </si>
  <si>
    <t>Độc lập - Tự do - Hạnh phúc</t>
  </si>
  <si>
    <t>BÁO CÁO VÀ ĐỀ XUẤT TIÊU CHUẨN, ĐỊNH MỨC DIỆN TÍCH CHUYÊN DÙNG 
ĐỂ PHỤC VỤ HOẠT ĐỘNG ĐẶC THÙ CỦA CƠ QUAN, TỔ CHỨC</t>
  </si>
  <si>
    <t>STT</t>
  </si>
  <si>
    <t>Danh mục</t>
  </si>
  <si>
    <t>Diện tích chuyên dùng</t>
  </si>
  <si>
    <t>Diện tích hiện có</t>
  </si>
  <si>
    <t>Diện tích đề xuất tối đa</t>
  </si>
  <si>
    <t>Cơ sở pháp lý liên quan về diện tích</t>
  </si>
  <si>
    <t>Ghi chú</t>
  </si>
  <si>
    <t>Nhà bảo vệ ghi danh (nhà B1)</t>
  </si>
  <si>
    <t>Xưởng thực tập NH (nhà xe CBGVCNV ) (nhà B3)</t>
  </si>
  <si>
    <t>Căn tin cổng chính (nhà B2)</t>
  </si>
  <si>
    <t>Nhà xe CB-GV-CNV khu A (nhà A1)</t>
  </si>
  <si>
    <t>Khu quản sinh (nhà C1)</t>
  </si>
  <si>
    <t>Khu lý thuyết (nhà C2)</t>
  </si>
  <si>
    <t>Khu lý thuyết (nhà C3)</t>
  </si>
  <si>
    <t>Khu hành chính (nhà A1)</t>
  </si>
  <si>
    <t>Khu hành chính (nhà Đ1)</t>
  </si>
  <si>
    <t>Khu hành chính (Nhà Đ2)</t>
  </si>
  <si>
    <t>Khu hành chính + Hội trường B (nhà A2)</t>
  </si>
  <si>
    <t>Nhà truyền thống (nhà A3)</t>
  </si>
  <si>
    <t>Khu xưởng thực tập Cơ Khí (nhà Đ1)</t>
  </si>
  <si>
    <t>Khu xưởng thực tập K.Động Lực (nhà E1)</t>
  </si>
  <si>
    <t>Khu xưởng thực tập K.Động Lực (nhà E2)</t>
  </si>
  <si>
    <t>Hội trường - thư viện</t>
  </si>
  <si>
    <t>Khu xưởng Điện Lạnh + CNTT + THPT (khu nhà H)</t>
  </si>
  <si>
    <t>Khu xưởng điện - điện tử (khu nhà G)</t>
  </si>
  <si>
    <t>Nhà Y tế + TN Hóa Lý THPT (nhà H3)</t>
  </si>
  <si>
    <t>VP THPT (nhà H2)</t>
  </si>
  <si>
    <t>Xưởng thực tập NH TT Dạy Nghề (nhà I1)</t>
  </si>
  <si>
    <t>VP THPT + TT DN(nhà I2)</t>
  </si>
  <si>
    <t>Phòng học lý thuyếtTHPT (nhà I3)</t>
  </si>
  <si>
    <t>Nhà bảo vệ cổng B (Nhà I3)</t>
  </si>
  <si>
    <t>Gara ôtô Động Lực (Nhà E3)</t>
  </si>
  <si>
    <t>Khu TT Bảo Trì + Xưởng Điện Lạnh + CNTT + Cơ Khí (nhà F2) - Tầng dưới</t>
  </si>
  <si>
    <t>Nhà K1 (tổ thể dục)</t>
  </si>
  <si>
    <t>Nâng tầng khu thực hành Điện - ĐT</t>
  </si>
  <si>
    <t>Ngày        tháng         năm 2018</t>
  </si>
  <si>
    <t>Hiệu trưởng</t>
  </si>
  <si>
    <t>Kế toán trưởng</t>
  </si>
  <si>
    <t>Người lập biểu</t>
  </si>
  <si>
    <t>Trần Thị Minh Thoa</t>
  </si>
  <si>
    <t>Nguyễn Kính</t>
  </si>
  <si>
    <t>Phạm Hữu Lộc</t>
  </si>
  <si>
    <t>ỦY BAN NHÂN DÂN TP.HỒ CHÍ MINH</t>
  </si>
  <si>
    <t>TRƯỜNG CAO ĐẲNG LÝ TỰ TRỌNG TP.HCM</t>
  </si>
  <si>
    <t>BÁO CÁO VÀ ĐỀ XUẤT TIÊU CHUẨN, ĐỊNH MỨC MÁY MÓC, THIẾT BỊ CHUYÊN DÙNG</t>
  </si>
  <si>
    <t>Số 
TT</t>
  </si>
  <si>
    <t>Danh mục 
(tên máy móc, thiết bị chuyên dùng)</t>
  </si>
  <si>
    <t>Máy móc thiết bị chuyên dùng hiện có</t>
  </si>
  <si>
    <t>Đề xuất tiêu chuẩn, định mức máy móc, thiết bị chuyên dùng</t>
  </si>
  <si>
    <t>Ghi chú 
(mục đích sử dụng)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</si>
  <si>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</si>
  <si>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</si>
  <si>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</si>
  <si>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</si>
  <si>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</si>
  <si>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</si>
  <si>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</si>
  <si>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</si>
  <si>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</si>
  <si>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Chủng loại</t>
  </si>
  <si>
    <t>Số lượng</t>
  </si>
  <si>
    <t>ĐVT</t>
  </si>
  <si>
    <t>Nguyên giá theo SSKT (đồng)</t>
  </si>
  <si>
    <t>Giá trị còn lại theo SSKT (đồng)</t>
  </si>
  <si>
    <t>Số lượng đề xuất tối đa</t>
  </si>
  <si>
    <t>Mức giá tối đa (đồng)</t>
  </si>
  <si>
    <t>Thuyết minh nhu cầu cần thiết khi đề xuất tiêu chuẩn, định mức</t>
  </si>
  <si>
    <t>I</t>
  </si>
  <si>
    <t>KHỐI PHÒNG HỌC</t>
  </si>
  <si>
    <t xml:space="preserve"> Hệ thống nguồn ALU 110:
Khối nguồn xoay chiều AC ST 7005 -2C-V</t>
  </si>
  <si>
    <t>Bộ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</si>
  <si>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</si>
  <si>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</si>
  <si>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</si>
  <si>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</si>
  <si>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</si>
  <si>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</si>
  <si>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</si>
  <si>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Bài tập điện tử công suất</t>
  </si>
  <si>
    <t>Bài tập máy điện 3 pha</t>
  </si>
  <si>
    <t>Bàn đặt máy tiệnBTO 14454</t>
  </si>
  <si>
    <t>Cái</t>
  </si>
  <si>
    <t>Bàn điều khiển cho máy tiện gồm: Đế + mặt bàn</t>
  </si>
  <si>
    <t>Bàn gá dao thay dao tự động</t>
  </si>
  <si>
    <t>Bàn lắp đặt hệ thống ( ST 7200 -3T )</t>
  </si>
  <si>
    <t>Bàn lập trình điều khiển NC Fanuc 0/21 &amp; Sinumerik 810/840D</t>
  </si>
  <si>
    <t>Bàn thí nghiệm 1200x850x800 mm</t>
  </si>
  <si>
    <t>Bàn thí nghiệm TA-10</t>
  </si>
  <si>
    <t>Bàn thực tập + bộ nguồn + bánh xe</t>
  </si>
  <si>
    <t>Bàn TN động cơ điện</t>
  </si>
  <si>
    <t>Bàn TN MBA 3pha</t>
  </si>
  <si>
    <t>Bảng điều khiển M340 với HDMI STU</t>
  </si>
  <si>
    <t>Bánh xe và mâm xe 6.50 -13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</si>
  <si>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</si>
  <si>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chạy bàn tự động trục X và Y (AL - 500) cho các dòng máy phay KM - 4V</t>
  </si>
  <si>
    <t>Bộ chuyển đổi nguồn điện tự động ATS</t>
  </si>
  <si>
    <t>Bộ chuyển đổi tiếng ASW-6000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</si>
  <si>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</si>
  <si>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</si>
  <si>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</si>
  <si>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</si>
  <si>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cánh cửa bằng khí nén PAD -7411</t>
  </si>
  <si>
    <t>Bộ điều khiển khả trình PLC</t>
  </si>
  <si>
    <t>Bộ điều khiển trung tâm của giáo viên MK-6000 + chi phí lắp đặt</t>
  </si>
  <si>
    <t>Bộ định tuyến dữ liệu mạng Internet V3300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</si>
  <si>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</si>
  <si>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</si>
  <si>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hàn hơi có giá đỡ bánh xe</t>
  </si>
  <si>
    <t>Bộ hút chân không 1HP/220V(vaccum)</t>
  </si>
  <si>
    <t>Bộ kéo nắn loại 10 tấn + xe chở</t>
  </si>
  <si>
    <t>Bộ kẹp rút dao NT40</t>
  </si>
  <si>
    <t>Bộ khởi động (MD1AA740V)</t>
  </si>
  <si>
    <t>viện trợ philippin</t>
  </si>
  <si>
    <t>Bộ khởi động động cơ - cơ bản (MD1AA740)</t>
  </si>
  <si>
    <t>Bộ khởi động động cơ Tesys (MD1AA740T)</t>
  </si>
  <si>
    <t>Bộ khuôn ép nhựa</t>
  </si>
  <si>
    <t>Bộ linh kiện TN khí nén</t>
  </si>
  <si>
    <t>Bộ lưu điện UPS 3000 VA</t>
  </si>
  <si>
    <t>Bộ nguồn 1 pha sử dụng năng lượng mặt trời T2010- TN10</t>
  </si>
  <si>
    <t>Bộ nguồn 3pha cho hệ thống Unitrain -I (SO4203 -2D )</t>
  </si>
  <si>
    <t>Bộ phận điều khiển bề mặt M340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</si>
  <si>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</si>
  <si>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</si>
  <si>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</si>
  <si>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</si>
  <si>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</si>
  <si>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</si>
  <si>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TN 8952</t>
  </si>
  <si>
    <t xml:space="preserve">Bộ thí nghiệm VĐK 8952 </t>
  </si>
  <si>
    <t>Bộ thí nghiệm vi điều khiển</t>
  </si>
  <si>
    <t>Bộ thí nghiệm vi xử lý 8952</t>
  </si>
  <si>
    <t>Bộ thí nghiệm VXL kít Z80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</si>
  <si>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</si>
  <si>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</si>
  <si>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với động cơ lai, vừa xăng vừa điện - hybrid drive with CarTrain</t>
  </si>
  <si>
    <t>Bộ thực tập - thí nghiệm mạch điện một chiều EM-600-DC</t>
  </si>
  <si>
    <t>Bộ thực tập - thí nghiệm mạch điện xoay chiều 1 pha EM-600-1P</t>
  </si>
  <si>
    <t>Bộ TN động cơ servo</t>
  </si>
  <si>
    <t>Bộ TN được điều khiển từ xa dùng sóng hồng ngọai</t>
  </si>
  <si>
    <t>Bộ TN sensor</t>
  </si>
  <si>
    <t>Bộ TN tổng đài LG 102</t>
  </si>
  <si>
    <t>Bộ xác định thứ tự</t>
  </si>
  <si>
    <t>Bơm cao áp Common Rail điện</t>
  </si>
  <si>
    <t xml:space="preserve">Bơm cao áp Commonrail </t>
  </si>
  <si>
    <t>Bơm nước chỉnh áp lực 1 pha 1/2HP</t>
  </si>
  <si>
    <t>Bơm nước chỉnh áp lực 220V (1pha 1/2 HP)</t>
  </si>
  <si>
    <t>Các bộ đo mở rộng cho ht Car Train (1 bộ GV và 10 bộ cho học viên)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</si>
  <si>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</si>
  <si>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</si>
  <si>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</si>
  <si>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Card tiếng chuyên dụng AC-6000</t>
  </si>
  <si>
    <t>Cẩu móc động cơ ôtô</t>
  </si>
  <si>
    <t xml:space="preserve">Con đội thủy lực ( di động) </t>
  </si>
  <si>
    <t>Dàn lạnh hệ thống điều hòa ôtô</t>
  </si>
  <si>
    <t>Dao động ký (Ocsillscope)</t>
  </si>
  <si>
    <t xml:space="preserve">Đầu dao phay mặt đầu NT40 col Ø 80 </t>
  </si>
  <si>
    <t>Đầu phân độBS2</t>
  </si>
  <si>
    <t>Đe gò chuyên dùng</t>
  </si>
  <si>
    <t>Đèn kiểm tra góc phun dầu sớm</t>
  </si>
  <si>
    <t>Đèn sấy hồng ngoại sóng ngắn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</si>
  <si>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</si>
  <si>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</si>
  <si>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</si>
  <si>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chết 4 xy lanh Toyota</t>
  </si>
  <si>
    <t>Động cơ dầu 4 xylanh</t>
  </si>
  <si>
    <t>Động cơ dầu Vikyno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</si>
  <si>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</si>
  <si>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</si>
  <si>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</si>
  <si>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</si>
  <si>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Động cơ kim phun xăng (kèm hộp ecu) Honda</t>
  </si>
  <si>
    <t>Động cơ ôtô (xăng) - EFIToyota - 5A</t>
  </si>
  <si>
    <t>Động cơ RV165-2LX</t>
  </si>
  <si>
    <t>Động cơ tháo lắp</t>
  </si>
  <si>
    <t>Động cơ xăng (có đủ hộp số) - Magnum4 máy -sống</t>
  </si>
  <si>
    <t>Động cơ xăng (có đủ hộp số) - Mitsubishi4 máy -sống</t>
  </si>
  <si>
    <t>Động cơ xăng (có đủ hộp số) - Orion4 máy -sống</t>
  </si>
  <si>
    <t>Động cơ xăng (có đủ hộp số) - Toyota 4K4 máy -sống</t>
  </si>
  <si>
    <t>Đồng hồ đo điện trở đất (kim) 4102</t>
  </si>
  <si>
    <t>Đồng hồ đo điện trở đất (số) Kyoritsu 4105</t>
  </si>
  <si>
    <t>Đồng hồ đo Megaohm (kim) 3005 Kyoritsu</t>
  </si>
  <si>
    <t>Đồng hồ đo tốc độ động cơ cảm ứng điện tử</t>
  </si>
  <si>
    <t>Đồng hồ đo tốc độ quay động cơ dạng số Kyoritsu 5610</t>
  </si>
  <si>
    <t>Đồng hồ dò xì ga digital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</si>
  <si>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</si>
  <si>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</si>
  <si>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</si>
  <si>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</si>
  <si>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</si>
  <si>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</si>
  <si>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</si>
  <si>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sức nén động cơ Diesel</t>
  </si>
  <si>
    <t>Dụng cụ đo và kết nối-Model: SO4203-2J</t>
  </si>
  <si>
    <t>Dụng cụ phát hiện rò rỉ ga lạnh Tif - Xp - 1A</t>
  </si>
  <si>
    <t>Dụng cụ thực hành ăngteng - Model: SO4204-9W</t>
  </si>
  <si>
    <t>Êtô máy phay</t>
  </si>
  <si>
    <t>Giá đỡ PalăngChữ A</t>
  </si>
  <si>
    <t>Giá treo động cơ Tprin</t>
  </si>
  <si>
    <t>Giàn khuấy sơn, cân, máy tính tra công thức sơn</t>
  </si>
  <si>
    <t>HDD server 36GB</t>
  </si>
  <si>
    <t>Hệ thống chống bó kẹt phanh ABS model: T-ABST-ABS</t>
  </si>
  <si>
    <t>Hệ thống điều hòa không khí ô tô</t>
  </si>
  <si>
    <t>Hệ thống hút bụi di động</t>
  </si>
  <si>
    <t>Hệ thống khí nén</t>
  </si>
  <si>
    <t>Hệ thống Lab  Multimedia Wiscom LMW 9200 cho phòng 40 học viên</t>
  </si>
  <si>
    <t>Hệ thống lập trình đào tạo CNC dạng công nghiệp</t>
  </si>
  <si>
    <t>Hệ thống mạng</t>
  </si>
  <si>
    <t>Hệ thống mạng ( 8 máy)</t>
  </si>
  <si>
    <t xml:space="preserve">Hệ thống mạng cho các máy trạm </t>
  </si>
  <si>
    <t>Hệ thống mạng gồm:
- Lan card compex 10/100base
- Switch 10/100 16 port
- AMP pathpenel 24 port
- Boot rom
- Connector RJ43
- Boot colour, 
- Route ISDN 10/100 MPS RJ45
- 19" wall mounted rack</t>
  </si>
  <si>
    <t>Hệ thống mạng máy vi tính:
  -2 Máy in HP laser Jet M1132 
  -5 Thiết bị chuyển mạch Cisco Swich 24-Port 10/100/1000 Gigabit with WebView: 55.984.500</t>
  </si>
  <si>
    <t>Hệ thống phun xăng và diesel điều khiển bằng điện tử (24 món)</t>
  </si>
  <si>
    <t>Hệ thống truyền động động cơ DC</t>
  </si>
  <si>
    <t>Hệ thống tự động M241 PLC PACK với màn hình và ổ đĩa</t>
  </si>
  <si>
    <t>Hộp điện dân dụng (MD3BPDOMIN)</t>
  </si>
  <si>
    <t>Hộp điện nối đất (MD3BPSLT)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</si>
  <si>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</si>
  <si>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</si>
  <si>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</si>
  <si>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</si>
  <si>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</si>
  <si>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</si>
  <si>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HT truyền động động cơ  KĐB 3 pha</t>
  </si>
  <si>
    <t>HT truyền động máy phát xoay chiều</t>
  </si>
  <si>
    <t>Khoan đục bê tông 220V/1HP</t>
  </si>
  <si>
    <t>Khối giao diện (Mô đun) UNITRAIN I- Model: SO4203-2A</t>
  </si>
  <si>
    <t>Khối mô đun kết nối - Model: SO4203-2B</t>
  </si>
  <si>
    <t>Khối nguồn xoay chiều AC ST 7005 -2C-V</t>
  </si>
  <si>
    <t>Mặt bàn điều khiển máy phay</t>
  </si>
  <si>
    <t>Máy 2 kim di động SIRUBA L818F-M1Siruba</t>
  </si>
  <si>
    <t>Máy bắn tập MBT-03 (TBMB M5)</t>
  </si>
  <si>
    <t>Máy bắn tập MPT - O</t>
  </si>
  <si>
    <t>Máy bằng 1 kim ( cơ) SIRUBA</t>
  </si>
  <si>
    <t>Máy bằng 1 kim cơ công nghiệp Juki DDL 5550</t>
  </si>
  <si>
    <t>Máy bào cơ khí công cụ (B365 )</t>
  </si>
  <si>
    <t>Máy cắt Plasma 70</t>
  </si>
  <si>
    <t>Máy cắt sắt Makita</t>
  </si>
  <si>
    <t>Máy chiết nước chạy bằng năng lượng mặt trời (MD3BPODS)</t>
  </si>
  <si>
    <t>Máy chiếu ảnh model: MH_5T</t>
  </si>
  <si>
    <t>Máy chiếu gần BenQ MX 806ST + màn chiếu treo tường (1.7x1.78)</t>
  </si>
  <si>
    <t>Máy chiếu Overhead + màn hình hộp Dalite 80x80"3M model 1608</t>
  </si>
  <si>
    <t>Máy chiếu overhead +màn hình treo 70"</t>
  </si>
  <si>
    <t>Máy chiếu overhead Visual - ART</t>
  </si>
  <si>
    <t>Máy chiếu Projector - Sony VPL-EX70</t>
  </si>
  <si>
    <t>Máy chiếu projector Panasonic PT-LB50TEA wireless (Japan) + màn hình DALITE 84x84" có remote (USA)</t>
  </si>
  <si>
    <t>Máy chiếu Projector Panasonic PT-LB51SEA +màn chiếu Dalite 100"</t>
  </si>
  <si>
    <t>Máy chủ E5335 2,0GHz</t>
  </si>
  <si>
    <t>Máy cưa</t>
  </si>
  <si>
    <t>Máy dập khuôn ( lọai nhỏ)</t>
  </si>
  <si>
    <t>Máy đèn chiếu xách tay AZZA HM -26F (Malaysia) + màn hình hộp Dalite 64"x48"</t>
  </si>
  <si>
    <t>Máy điều hòa Carrier APX-18R 2HP</t>
  </si>
  <si>
    <t>Máy điều hòa nhiệt độ Panasonic 1 khối</t>
  </si>
  <si>
    <t>Máy điều hòa Panasonic CW-C182EH2HP-1cục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</si>
  <si>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</si>
  <si>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ép thủy lực</t>
  </si>
  <si>
    <t>Máy ép thủy lực 2 tấn</t>
  </si>
  <si>
    <t>Máy fax laser đa chức năng Panasonic KX-FLM672</t>
  </si>
  <si>
    <t>Máy hàn bán tự động (MAG)350A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</si>
  <si>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</si>
  <si>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</si>
  <si>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</si>
  <si>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</si>
  <si>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Máy hàn Misa300A</t>
  </si>
  <si>
    <t>Máy hàn phủ khí sắt</t>
  </si>
  <si>
    <t>Máy hàn TIG đa chức năng AC/DCINSTA -TIG</t>
  </si>
  <si>
    <t>Máy hút chân không</t>
  </si>
  <si>
    <t>Máy in HP laser Jet  -3050</t>
  </si>
  <si>
    <t>Máy in HP laser M1132 (nằm trong ht mạng)</t>
  </si>
  <si>
    <t>Máy in HP Laserjet M1319F</t>
  </si>
  <si>
    <t>Máy in HP Laserjet PRO M1212nf MFP</t>
  </si>
  <si>
    <t>Máy in laser Canon LBP 3300</t>
  </si>
  <si>
    <t>Máy in laser HP Jet 3050</t>
  </si>
  <si>
    <t>Máy in laser Jet HP-1150</t>
  </si>
  <si>
    <t>Máy khoan cần2K-52-1</t>
  </si>
  <si>
    <t>Máy khoan đứng</t>
  </si>
  <si>
    <t>Máy khoan đứng2H 125L</t>
  </si>
  <si>
    <t>Máy khoan đứng64125 N</t>
  </si>
  <si>
    <t>Máy làm khuy CTSSM 1/3 HP -EC JUKI</t>
  </si>
  <si>
    <t>Máy lạnh 1HP/220V/gaz 410A NAGAKAWA</t>
  </si>
  <si>
    <t>Máy lạnh 2 cục 2HP/220V</t>
  </si>
  <si>
    <t>Máy lạnh 2 cụm INVERTER 220V/1.5HP</t>
  </si>
  <si>
    <t>Máy lạnh 2 cụm Inverter 220V/1Hp</t>
  </si>
  <si>
    <t>Máy lạnh 2 khối 220V/1HP</t>
  </si>
  <si>
    <t>Máy lạnh âm trần 5HP/380V</t>
  </si>
  <si>
    <t>Máy lạnh Carrier APX -18R</t>
  </si>
  <si>
    <t>Máy lạnh giải nhiệt 10HP/380V</t>
  </si>
  <si>
    <t>Máy lạnh HP Panasonic PC 18 GKF ( 2 khối)</t>
  </si>
  <si>
    <t>Máy lạnh LG - 2 khối 1HP</t>
  </si>
  <si>
    <t>Máy lạnh National</t>
  </si>
  <si>
    <t>Máy lạnh Panasonic  1 khối -2HP2HP</t>
  </si>
  <si>
    <t>Máy lạnh Panasonic  C18DKH</t>
  </si>
  <si>
    <t>Máy lạnh Panasonic  CW-C182EH</t>
  </si>
  <si>
    <t>Máy lạnh Panasonic 2.5HP KC-24JKH</t>
  </si>
  <si>
    <t>Máy lạnh Panasonic 2HP</t>
  </si>
  <si>
    <t>Máy lạnh Panasonic 2HP PC 18MKF 2 khối</t>
  </si>
  <si>
    <t>Máy lạnh Panasonic CWLC-182 KF-W</t>
  </si>
  <si>
    <t>Máy lạnh Toshiba</t>
  </si>
  <si>
    <t>Máy lạnh Toshiba - 13Y</t>
  </si>
  <si>
    <t>Máy lạnh Toshiba2HP</t>
  </si>
  <si>
    <t>Máy lạnh ToshibaRac-18TX</t>
  </si>
  <si>
    <t>Máy lạnh treo tường 2 khối 2HP Carrier 42CSR018/38CSR018</t>
  </si>
  <si>
    <t xml:space="preserve">Máy lạnh treo tường 2 khối Mitsubishi Electric 2HP MS/MU-C18VC </t>
  </si>
  <si>
    <t>Máy lạnh treo tường 2 khối Mitsubishi MS-18VC</t>
  </si>
  <si>
    <t xml:space="preserve">Máy lạnh tủ đứng 2 khối Carrier 38LB060SC </t>
  </si>
  <si>
    <t>Máy lạnh tủ đứng 2 khối Carrier 60.000BTU (6.5HP) model: 40QB060/38RB060SC</t>
  </si>
  <si>
    <t>Máy lạnh tủ đứng 6.5 HP CARRIER (Model: 38LB060SC)</t>
  </si>
  <si>
    <t>Máy mài 2 đá đứng3b633</t>
  </si>
  <si>
    <t>Máy mài cầm tay sử dụng khí nén Utool</t>
  </si>
  <si>
    <t>Máy mài đứng3B633</t>
  </si>
  <si>
    <t>Máy mài phẳng Phụ kiện:
 - 1 bàn sin dọc n20
 - 1 Đồ gá n303E711B</t>
  </si>
  <si>
    <t>Máy may 1 kim SIRUBA T828-45-064MSiruba</t>
  </si>
  <si>
    <t>Máy may bằng 1 kim cơ Juki DDL-5550</t>
  </si>
  <si>
    <t>Máy may CN  2 kim - 1/3HPJUKI</t>
  </si>
  <si>
    <t>Máy may CN 1 kim (EC)JUKI</t>
  </si>
  <si>
    <t>Máy năng lượng mặt trời - cấu trúc quang điện (MD3BPSOLI)</t>
  </si>
  <si>
    <t>Máy năng lượng mặt trời (MD3BPSOLI)</t>
  </si>
  <si>
    <t>Máy năng lượng mặt trời không kết nối lưới - cấu trúc quang điện (MD3BPPV)</t>
  </si>
  <si>
    <t>Máy nạp EPROM LABTOOL 148C</t>
  </si>
  <si>
    <t>Máy nén hở 10HP</t>
  </si>
  <si>
    <t>Máy nén hơi 1 pha/1,5Hp</t>
  </si>
  <si>
    <t>Máy nén khí + Máy sấy khí + bộ lọc</t>
  </si>
  <si>
    <t>Máy nén khí chống ồn dưới 45db (SE2902 -9L )</t>
  </si>
  <si>
    <t>Máy nén khí piston và bình hơi Model: B7000/500CT</t>
  </si>
  <si>
    <t>Máy nén khí PONY3HP(ĐL)</t>
  </si>
  <si>
    <t>Máy nén khí TN 6kg 220V</t>
  </si>
  <si>
    <t>Máy nén máy lạnh</t>
  </si>
  <si>
    <t>Máy nén Scroll 3 pha - 5Hp</t>
  </si>
  <si>
    <t>Máy nén scroll 3 pha/5HP</t>
  </si>
  <si>
    <t>Máy nén trục vít 380V/3 pha/10HP</t>
  </si>
  <si>
    <t>Máy phát sóng âm tần Pintek FG-32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</si>
  <si>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</si>
  <si>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</si>
  <si>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</si>
  <si>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Máy phay đứng6P11</t>
  </si>
  <si>
    <t>Máy phay ngang6T82</t>
  </si>
  <si>
    <t>Máy phay vạn năng (KM -4V)</t>
  </si>
  <si>
    <t>Máy quét 3D laser không tiếp xúc Model Range 7</t>
  </si>
  <si>
    <t>Máy scan HP Scanjet 5590</t>
  </si>
  <si>
    <t>Máy thu hồi môi chất lạnh</t>
  </si>
  <si>
    <t xml:space="preserve">Máy tiện CNC Concept Turn 155 </t>
  </si>
  <si>
    <t xml:space="preserve">Máy tiện CNC công nghiệp AC-1840  </t>
  </si>
  <si>
    <t>Máy tiện CNC lọai đặt bàn Concept Turn 55</t>
  </si>
  <si>
    <t>Máy tiện dạy học có tích hợp bộ mạch đệin tìm lỗi, điều khiển bằng hệ thống Fanuc Oi Mate - hngã MTS</t>
  </si>
  <si>
    <t>Máy tiện OKUMA</t>
  </si>
  <si>
    <t>Máy tiện TAKISAWA</t>
  </si>
  <si>
    <t>Máy tiện vạn năng (KC -1840)</t>
  </si>
  <si>
    <t>Máy tiện WASINO</t>
  </si>
  <si>
    <t>Máy tiệnCNC loại để bàn Concepr Turn - hãng EMCO CT55</t>
  </si>
  <si>
    <t>Máy tính giáo viên (CPU Intel Core I3-4160-3.6Ghz)</t>
  </si>
  <si>
    <t>Máy vắt sổ JUKI</t>
  </si>
  <si>
    <t>Máy vi tính 3.2GHz</t>
  </si>
  <si>
    <t>Máy vi tính để bàn (màn hình LCD)</t>
  </si>
  <si>
    <t>Máy vi tính để bàn core I5</t>
  </si>
  <si>
    <t>Máy vi tính để bàn Intel Core I3 2120 3.3 Ghz</t>
  </si>
  <si>
    <t xml:space="preserve">Máy vi tính để bàn LCD Core I5 </t>
  </si>
  <si>
    <t>Máy vi tính để bàn VP M930 core I3</t>
  </si>
  <si>
    <t>Máy vi tính để bàn WISCOM EDUCATIONIntel Core I3-2010 3.3Ghz</t>
  </si>
  <si>
    <t>Máy vi tính IBM - Series 225 server 8647-3AX</t>
  </si>
  <si>
    <t>Máy vi tính Intel Core i5 - 3.2GHZ</t>
  </si>
  <si>
    <t>Máy vi tính Intel Dual Core E2200 + màn hình LCD</t>
  </si>
  <si>
    <t>Máy vi tính LCD core 2 DUO PIV- 1.86Ghz</t>
  </si>
  <si>
    <t>Máy vi tính P4 -3.2GHz</t>
  </si>
  <si>
    <t>Máy vi tính xách tay</t>
  </si>
  <si>
    <t>Máy vi tính xách tay SONY VAIO VPC-EB32EG</t>
  </si>
  <si>
    <t>Máy viền ống ( máy 3 kim) SIRUBA C0075Siruba C0075</t>
  </si>
  <si>
    <t>MH cắt bổ động và dàn trải bơm cao áp</t>
  </si>
  <si>
    <t>MH cầu chủ động và dẫn hướng ôtô</t>
  </si>
  <si>
    <t>MH chu trình làm lạnh một cấp có TB hồi nhiệt trên giản đồ LgP-h</t>
  </si>
  <si>
    <t>MH cung cấp và kẹp phôi tự động điều khiển khí nén</t>
  </si>
  <si>
    <t>MH điều khiển TB điện trong khách sạn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</si>
  <si>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</si>
  <si>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</si>
  <si>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</si>
  <si>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</si>
  <si>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</si>
  <si>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</si>
  <si>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</si>
  <si>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</si>
  <si>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</si>
  <si>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</si>
  <si>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</si>
  <si>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</si>
  <si>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</si>
  <si>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</si>
  <si>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</si>
  <si>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</si>
  <si>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hút khói xưởng hàn (cho 10 cabin)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</si>
  <si>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</si>
  <si>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</si>
  <si>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</si>
  <si>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</si>
  <si>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</si>
  <si>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máy nén ly tâm 15HP/380V (MH kho lạnh, giải nhiệt bằng gió)</t>
  </si>
  <si>
    <t>MH máy nén trục vít 15HP/380 V (MH hệ thống lạnh cấp đông 2 cấp giải nhiệt bằng gió)</t>
  </si>
  <si>
    <t>MH phân lọai sản phẩm bằng tay gắp 09T-TN03</t>
  </si>
  <si>
    <t>MH phanh dầu trợ lực khí nén của xe tải 5 tấn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</si>
  <si>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</si>
  <si>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</si>
  <si>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MH thực tập trên động cơ lai thật, lắp ráp phụ kiện đo lường, điều khiển tại VN</t>
  </si>
  <si>
    <t>MH tổng thành động cơ Toyota Yari</t>
  </si>
  <si>
    <t>Microsoft - windows 2003 server advance (License)</t>
  </si>
  <si>
    <t>đề tài NCKH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</si>
  <si>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</si>
  <si>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</si>
  <si>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</si>
  <si>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</si>
  <si>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băng truyền IQF</t>
  </si>
  <si>
    <t>Mô hình bến đậu xe</t>
  </si>
  <si>
    <t>Mô hình cắt bổ động cơ xăng 4 máy model: T-CBX4T-CBX4</t>
  </si>
  <si>
    <t>Mô hình cầu chủ động ôtô</t>
  </si>
  <si>
    <t xml:space="preserve">Mô hình chuyển đổi cơ cấu hộp số tự động của xe Toyota Vios điều khiển từ thủy lực sang khí nén </t>
  </si>
  <si>
    <t>Mô hình điều hòa không khí trung tâm làm lạnh nước Water Chiller</t>
  </si>
  <si>
    <t>Mô hình điều khiển ghế tự động</t>
  </si>
  <si>
    <t>Mô hình động cơ 2NZ</t>
  </si>
  <si>
    <t>Mô hình động cơ chết 4 xy lanh Toyota Nissan</t>
  </si>
  <si>
    <t>Mô hình động cơ Commonrail Kia Bongo</t>
  </si>
  <si>
    <t>Mô hình động cơ đánh lửa trực tiếp 5E</t>
  </si>
  <si>
    <t>Mô hình động cơ đánh lửa trực tiếp TOYOTA CAMRY V6 dung tích 3.0</t>
  </si>
  <si>
    <t>Mô hình động cơ Honda Civic</t>
  </si>
  <si>
    <t>Mô hình động cơ Hybrid</t>
  </si>
  <si>
    <t>Mô hình động cơ phun xăng 6 xi lanh FORD SIERRA</t>
  </si>
  <si>
    <t>Mô hình động cơ tổng thành - toàn bộ xe đưa lên mô hình</t>
  </si>
  <si>
    <t>Mô hình đóng nắp hộp tự động (mã số T2010-TN13)</t>
  </si>
  <si>
    <t>Mô hình đóng nút chai tự động</t>
  </si>
  <si>
    <t>Mô hình ghế ôtô điều khiển bằng điện điều khiển ECU</t>
  </si>
  <si>
    <t>Mô hình hệ thống chiếu sáng dùng bóng đèn Xeon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</si>
  <si>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</si>
  <si>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</si>
  <si>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</si>
  <si>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</si>
  <si>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</si>
  <si>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khiển hành trình trên ôtô</t>
  </si>
  <si>
    <t>Mô hình hệ thống lái trợ lực bằng điện</t>
  </si>
  <si>
    <t>Mô hình hệ thống lạnh công nghiệp</t>
  </si>
  <si>
    <t>Mô hình hệ thống lạnh thương mại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</si>
  <si>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</si>
  <si>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</si>
  <si>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</si>
  <si>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</si>
  <si>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</si>
  <si>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</si>
  <si>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</si>
  <si>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Inverter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</si>
  <si>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</si>
  <si>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</si>
  <si>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</si>
  <si>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</si>
  <si>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</si>
  <si>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Mô hình máy phay CNC (Mã số: T2016-TN01)</t>
  </si>
  <si>
    <t>đế tài NCKH</t>
  </si>
  <si>
    <t>Mô hình mở của tự động</t>
  </si>
  <si>
    <t>Mô hình thang máy</t>
  </si>
  <si>
    <t>Mô hình thí nghiệm máy lạnh dân dụng lọai ghép</t>
  </si>
  <si>
    <t>Mô hình tổng thành hệ thống truyền lực trên ôto</t>
  </si>
  <si>
    <t>Mô hình tổng thành xe ô tô Isuzu D-Max</t>
  </si>
  <si>
    <t>Mô hình tủ bù đa cấp cho lưới phân phối hạ thế - Mã số 09T - TN21</t>
  </si>
  <si>
    <t>Mô hình tủ đông thương nghiệp</t>
  </si>
  <si>
    <t>Mô hình xe ô tô tổng thành (xe Tpyota 4 chỗ)</t>
  </si>
  <si>
    <t>Modem Vigor V3300</t>
  </si>
  <si>
    <t>Mũi tâm quay Côn morse 5</t>
  </si>
  <si>
    <t>Nâng phần điều khiển bằng TWIDO</t>
  </si>
  <si>
    <t>Nắp quy lát Toyota Priva 4 xy lanh</t>
  </si>
  <si>
    <t>Nguồn mở rộng Unitrain</t>
  </si>
  <si>
    <t xml:space="preserve">Ổ áp Lioa 30KVA </t>
  </si>
  <si>
    <t>Ổn áp 110A-10KVA 3 pha-380V</t>
  </si>
  <si>
    <t>Ổn áp 30 KVA-3pha Samlex</t>
  </si>
  <si>
    <t>Ổn áp 30KVA-380V - Chenshin</t>
  </si>
  <si>
    <t>Ổn áp LIOA - 3 pha30KVA</t>
  </si>
  <si>
    <t>Ổn áp Lioa 10KVA 3 pha</t>
  </si>
  <si>
    <t>Ổn áp Lioa 15KVA 3 pha</t>
  </si>
  <si>
    <t>Ổn áp LIOA 15KVA/220V</t>
  </si>
  <si>
    <t xml:space="preserve">Ổn áp Lioa 30KVA </t>
  </si>
  <si>
    <t>Ổn áp LIOA -VN</t>
  </si>
  <si>
    <t>Ổn áp LIOA45KVA-3fa</t>
  </si>
  <si>
    <t>Osiloocope 20MHx Puntek PS-205</t>
  </si>
  <si>
    <t>Osiloocope Gwinstek GBS-1204</t>
  </si>
  <si>
    <t>Phần mềm ADT (Auto Diagnostic Tranner) thực hành sửa chữa oto (bản quyền đơn) SO 2500-1A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</si>
  <si>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</si>
  <si>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</si>
  <si>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</si>
  <si>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>Phần mềm điều khiển SF-2000</t>
  </si>
  <si>
    <t>Phần mềm GX Works và GT Works</t>
  </si>
  <si>
    <t>Phần mềm MC Work 64</t>
  </si>
  <si>
    <t>Phần mềm thiết kế ngược Model: XOR; hãng Inus Techonology Inc; bản quền chính hãng dùng cho 30 Users</t>
  </si>
  <si>
    <t>Phần mềm xử lí dữ liệu quét - Range Viewer</t>
  </si>
  <si>
    <t>Phần nâng hạ</t>
  </si>
  <si>
    <t>Phần thiết bị thực hành có bộ giao diện với máy tính, có các thiết bị đo ảo:</t>
  </si>
  <si>
    <t>Phòng sơn sấy xe du lịch</t>
  </si>
  <si>
    <t>Phụ kiện cho toàn hệ thống ( kèm theo phụ tùng chi tiết đính kèm trong BBGN TSCĐ)</t>
  </si>
  <si>
    <t>T/bị mạch cơ bản, các định luật, thành phần TG1.1</t>
  </si>
  <si>
    <t>Tay máy</t>
  </si>
  <si>
    <t>Thí nghiệm PLC OMRON -C200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</si>
  <si>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</si>
  <si>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</si>
  <si>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</si>
  <si>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</si>
  <si>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Thiết bị đào tạo cân bằng động bánh xe model: SBM 125SBM 125</t>
  </si>
  <si>
    <t>Thiết bị dò tìm hư hỏng hệ thống điện trong oto ULTRASCAN P1</t>
  </si>
  <si>
    <t>Thiết bị dòng điện 3 pha TG 1.2</t>
  </si>
  <si>
    <t>Thiết bị ép lò so giảm sóc TR3211TR3211</t>
  </si>
  <si>
    <t>Thiết bị máy điện TG 2</t>
  </si>
  <si>
    <t>Thiết bị phụ trợ cho thí nghiệm máy điện công nghiệp</t>
  </si>
  <si>
    <t>Thiết bị sạc acquy</t>
  </si>
  <si>
    <t>Thiết bị sấy đa năng (Mã số: T2016-TBDT05</t>
  </si>
  <si>
    <t>Thước đo cao Mitutoyo 300mm</t>
  </si>
  <si>
    <t>Tổng đài Panasonic KX - TEM824</t>
  </si>
  <si>
    <t>Tổng đài Siemens HIPATH 1190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</si>
  <si>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</si>
  <si>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</si>
  <si>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</si>
  <si>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</si>
  <si>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lưu kho</t>
  </si>
  <si>
    <t>Trạm sắp xếp (phân loại)</t>
  </si>
  <si>
    <t>Trạm tháo gắp phôi dùng robot</t>
  </si>
  <si>
    <t xml:space="preserve">Trạm vận chuyển </t>
  </si>
  <si>
    <t>Trạm xử lý</t>
  </si>
  <si>
    <t>Trụ bóng rỗ di động</t>
  </si>
  <si>
    <t>Trung tâm gia công phay đứng CNC VM-20</t>
  </si>
  <si>
    <t xml:space="preserve">Trung tâm phay đứng CNC 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</si>
  <si>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</si>
  <si>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</si>
  <si>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</si>
  <si>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</si>
  <si>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</si>
  <si>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</si>
  <si>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</si>
  <si>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</si>
  <si>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đông thương nghiệp (tủ mát)</t>
  </si>
  <si>
    <t>Tủ dụng cụ</t>
  </si>
  <si>
    <t>Tủ giao tiếp kỹ thuật số PLC, VĐK</t>
  </si>
  <si>
    <t>Tủ giao tiếp kỹ thuật số, PLC, vi điều khiển</t>
  </si>
  <si>
    <t>Tủ lạnh Inveter</t>
  </si>
  <si>
    <t>Tủ lạnh làm lạnh gián tiếp</t>
  </si>
  <si>
    <t>Tủ lạnh làm lạnh trực tiếp</t>
  </si>
  <si>
    <t>Tủ lạnh side by side</t>
  </si>
  <si>
    <t>Tủ mạch điện máy tiện 1.6E+21</t>
  </si>
  <si>
    <t>Tủ rửa súng sơn</t>
  </si>
  <si>
    <t>Tủ thực tập cung cấp điện</t>
  </si>
  <si>
    <t>Tủ thực tập điện tử công nghiệp</t>
  </si>
  <si>
    <t>Turbo tăng áp động cơ Diesel</t>
  </si>
  <si>
    <t>Vaccum 220V/1 pha/ 1HP</t>
  </si>
  <si>
    <t>Xe đẩy tay</t>
  </si>
  <si>
    <t>Xử lý bề mặt hoạt động</t>
  </si>
  <si>
    <t>Xử lý mạch thu AM và cao tần HF, xử lý mạch khuếch đại AM IF, LF - Model: SO4204-9N</t>
  </si>
  <si>
    <t>Máy chiếu đa phương tiện + màn hình treo 84x84"VPL-CX70 Sony</t>
  </si>
  <si>
    <t>Máy chiếu đa phương tiện công nghệ LCD NEC NP-P451XG</t>
  </si>
  <si>
    <t>Máy chiếu đa phương tiện Panasonic + màn hình treo 84x84" PT-LB50NTEA</t>
  </si>
  <si>
    <t>Máy chiếu đa phương tiện Sony + màn hình treo VPL-CX70</t>
  </si>
  <si>
    <t>Máy chiếu đa phương tiện Sony CX70 + màn hình treo 84"</t>
  </si>
  <si>
    <t>Máy chiếu đa phương tiện Sony VPL-CX70 + màn hình treo 84"</t>
  </si>
  <si>
    <t>Máy chiếu đa Projector Panasonic + màn hình treo 84" x 84"PT-LB50NTEA</t>
  </si>
  <si>
    <t xml:space="preserve">Máy chiếu Panasonic + màn hình Dalite điều khiển bằng remote </t>
  </si>
  <si>
    <t>Máy chiếu Panasonic PT-LB51EA</t>
  </si>
  <si>
    <t>Máy chiếu Panasonic+ màn hình Dalite 
điều khiển bằng remotePT-LB55NTEA</t>
  </si>
  <si>
    <t>Máy chiếu Projector - Sony VPL-EX70 
  -Màn chiếu treo tường APOLLO WS8484 120</t>
  </si>
  <si>
    <t>Máy chiếu projector Eiki LC-XBL25</t>
  </si>
  <si>
    <t>Máy chiếu projector Panasonic + màn hình DALITE 84" x 84" có remote (USA)( PT-LB50NTEA)</t>
  </si>
  <si>
    <t>Máy chiếu Projector Panasonic PT-LB51SEA + màn chiếu Dalite 100"</t>
  </si>
  <si>
    <t>Máy chiếu projector Panasonic
 PT-LB50TEA wireless (Japan)
 + màn hình DALITE 84x84"  (USA)</t>
  </si>
  <si>
    <t>Máy chiếu Projector- Sony VPL-EX70</t>
  </si>
  <si>
    <t>Máy lạnh Toshiba 2HP -18TX</t>
  </si>
  <si>
    <t>Tivi Led LG 42LS4600-42inch</t>
  </si>
  <si>
    <t>II</t>
  </si>
  <si>
    <t>KHỐI PHỤC VỤ HỌC TẬP GỒM NHÀ ĐA NĂNG, THƯ VIỆN, PHÒNG HOẠT ĐỘNG ĐOÀN - ĐỘI, PHÒNG TRUYỀN THỐNG</t>
  </si>
  <si>
    <t>Bản quyền phần mềm windows</t>
  </si>
  <si>
    <t>Bộ CPU l5-2.8G có CASE máy vi tính</t>
  </si>
  <si>
    <t>Bộ thiết bị lưu trữ Synology DS211+HDD 2TB</t>
  </si>
  <si>
    <t>Đàn  Organ Yamaha</t>
  </si>
  <si>
    <t>Hệ điều hành Windows Server 2012 R2 - Standar 64 bit</t>
  </si>
  <si>
    <t>Máy ảnh kỹ thuật số Canon Model: 95IS</t>
  </si>
  <si>
    <t>Máy in đa chức  năng Canon MF4750</t>
  </si>
  <si>
    <t>Máy in laser Jet 3050</t>
  </si>
  <si>
    <t>Máy in laserHP-1160</t>
  </si>
  <si>
    <t>Máy quay phim Sony</t>
  </si>
  <si>
    <t>Máy quét mã vạch Motorola DS6708</t>
  </si>
  <si>
    <t>Máy scan HP5590</t>
  </si>
  <si>
    <t>Máy vi tính Laptop Sony vaio VPC - EB1LFX</t>
  </si>
  <si>
    <t>Ổn áp</t>
  </si>
  <si>
    <t>Ổn áp 15KW-3 pha</t>
  </si>
  <si>
    <t>Phần mềm Website trang chính</t>
  </si>
  <si>
    <t>Router draytex 3900</t>
  </si>
  <si>
    <t>Sever IBM 3650 Ma</t>
  </si>
  <si>
    <t>Sever IBM x 3650 M4 (Memory 2 x IBM 4Gb)</t>
  </si>
  <si>
    <t>Tủ Rack 20U 600x600 (tải trọng 1.000kg)</t>
  </si>
  <si>
    <t>UPS Santak C2K</t>
  </si>
  <si>
    <t>UPS Santak C3K3K 3.000VA</t>
  </si>
  <si>
    <t>Vigor 3900-Centralize VPN Server Router</t>
  </si>
  <si>
    <t>III</t>
  </si>
  <si>
    <t>KHỐI PHÒNG HÀNH CHÍNH QUẢN TRỊ</t>
  </si>
  <si>
    <t>Máy vi tính Laptop Sony Vaio VGN-FW 140E : ntel Core 2 DUO P8400</t>
  </si>
  <si>
    <t>Bộ đàm Icom F 3003</t>
  </si>
  <si>
    <t>TB vận tải TD</t>
  </si>
  <si>
    <t>Bộ dụng cụ bấm đầu sợi quang đa năng - Deluxe Premises Fiber Optic Termination Toolkit ( TKT -UNICAM )</t>
  </si>
  <si>
    <t>Bộ lưu điện UPS 3000VA</t>
  </si>
  <si>
    <t xml:space="preserve">Bộ thí nghiệm VXL 8952 (có nạp CT) </t>
  </si>
  <si>
    <t>CISCO 2911/K9</t>
  </si>
  <si>
    <t>CISCO WS-C2960-24TC-L</t>
  </si>
  <si>
    <t xml:space="preserve">Dàn âm thanh ngòai trời </t>
  </si>
  <si>
    <t>Đầu karaoke Ariang 3600</t>
  </si>
  <si>
    <t>Đầu kéo kỹ thuật số STRATEK SST-100</t>
  </si>
  <si>
    <t>Giường kéo giãn cột sống kỹ thuật số 
STRATEK SST-100</t>
  </si>
  <si>
    <r>
      <t xml:space="preserve">Hệ thống âm thanh ngoài trời:
- Loa Fullrange đơn: 15"+2", 300W/8W, EKARS CE-15A (Ý/HQ): 2 cặp 
- Loa Fullrange đơn: 10"+1.5", </t>
    </r>
    <r>
      <rPr>
        <sz val="10"/>
        <rFont val="Times New Roman"/>
        <family val="1"/>
      </rPr>
      <t>200W/8W, EKARS CE-10(Ý/HQ): 1 cặp</t>
    </r>
    <r>
      <rPr>
        <sz val="11"/>
        <rFont val="Times New Roman"/>
        <family val="1"/>
      </rPr>
      <t xml:space="preserve">
- Loa Sub woofwer đơn: 18", 500/8W,EV CE-118 (Ý/HQ): 1 cặp </t>
    </r>
  </si>
  <si>
    <t>Khoan đục bê tông</t>
  </si>
  <si>
    <t>Khoan tay KRESS model:850 SBLR - 2</t>
  </si>
  <si>
    <t>Kính hiển vi 2 mắt -  LX</t>
  </si>
  <si>
    <t>Kít điều khiển các máy bằng điện tử - 1 bài tậpEEC476</t>
  </si>
  <si>
    <t>LoaS115</t>
  </si>
  <si>
    <t>LoaSub 15</t>
  </si>
  <si>
    <t>Màn chiếu điện APOLLO 84" x 84"</t>
  </si>
  <si>
    <t>Máy ảnh KTS 12 Mega pixel Sony</t>
  </si>
  <si>
    <t>Máy ảnh KTS Canon 95IS</t>
  </si>
  <si>
    <t>Máy biến áp điện560KWA</t>
  </si>
  <si>
    <t>Máy bơm nước 25HP380V ( bơm cạn)</t>
  </si>
  <si>
    <t>Máy bơm nước hỏa tiễn (OYM 4N7-12/1.5)</t>
  </si>
  <si>
    <t>Máy cắt giấy (khổ A3)</t>
  </si>
  <si>
    <t>Máy chạy bộ thể thao Kingsport  dùng điện Caribe Lady đa năng</t>
  </si>
  <si>
    <t>Máy cưa xích 220V</t>
  </si>
  <si>
    <t>Máy đếm tiền OUDIS 9688</t>
  </si>
  <si>
    <t>Máy điện tim 1 kênh Newtech</t>
  </si>
  <si>
    <t>Máy điều hòa 1,5HP 2 khối Panasonic model CU/CS-KC12JKH</t>
  </si>
  <si>
    <t>Máy điều hòa 2HP 2 khối Panasonic  CU/CS-KC18JKHCU/CS-KC18JKH</t>
  </si>
  <si>
    <t>Máy điều hòa Panasonic C18DKH 2HP-2 cục</t>
  </si>
  <si>
    <t>Máy điều hòa Panasonic
 C18DKH2HP-2 cục</t>
  </si>
  <si>
    <t>Máy đục bê tông HM1201</t>
  </si>
  <si>
    <t>Máy hàn Booster Pro 170</t>
  </si>
  <si>
    <t>Máy hiện sóng 25Mhz</t>
  </si>
  <si>
    <t>Máy HP Scanjet 5590</t>
  </si>
  <si>
    <t xml:space="preserve">Máy hút bụi </t>
  </si>
  <si>
    <t>Máy hút bụi Hiellan HC 70W</t>
  </si>
  <si>
    <t>Máy in Cannon MF4750</t>
  </si>
  <si>
    <t>Máy in đa chức năng HP 1536 DNF</t>
  </si>
  <si>
    <t>Máy in HP Color Laserjet CP 3525</t>
  </si>
  <si>
    <t>Máy in HP Laser Jet P1606DN</t>
  </si>
  <si>
    <t>Máy in HP laser jet Pro 200 color M251 (CF147A)</t>
  </si>
  <si>
    <t>Máy in HP Laser Jet 3050</t>
  </si>
  <si>
    <t xml:space="preserve">Máy in HP Laserjet 5200L </t>
  </si>
  <si>
    <t>Máy in Laser color HP 1600</t>
  </si>
  <si>
    <t>Máy in laser đa chức năng M1522nf</t>
  </si>
  <si>
    <t>Máy in laserjet 5200 A3</t>
  </si>
  <si>
    <t>Máy in Olivetti PR2 Plus</t>
  </si>
  <si>
    <t>Máy khoan, đục bê tông SDS Max - 1100 KH - Max</t>
  </si>
  <si>
    <t>Máy lạnh  -  Toshiba 1.5HP</t>
  </si>
  <si>
    <t>Máy lạnh  - National CW-C180EH 2HP- 1Cục</t>
  </si>
  <si>
    <t>Máy lạnh  Panasonic C18DKH 2HP-2cục</t>
  </si>
  <si>
    <t>Máy lạnh HP Panasonic 
PC 18 GKF ( 2 khối )</t>
  </si>
  <si>
    <t>Máy lạnh HP Panasonic PC 18 GKF  (2 khối)</t>
  </si>
  <si>
    <t xml:space="preserve">Máy lạnh HP Panasonic PC 18 GKF 2 khối   </t>
  </si>
  <si>
    <t>Máy lạnh Mitsubishi Electric 2HP/2khối  MS/MU-C18VC</t>
  </si>
  <si>
    <t>Máy lạnh Panasonic2HP -1 khối</t>
  </si>
  <si>
    <t>Máy lạnh treo tường 2 khối Mitsubishi Electric 2HP MS/MU-C18VC</t>
  </si>
  <si>
    <t>Máy lạnh tủ đứng 2 khối Carrier 38LB060SC</t>
  </si>
  <si>
    <t>Máy lạnh tủ đứng Carrier  6.5HP 40QB060/38RB060SC</t>
  </si>
  <si>
    <t>Máy lọc nước 100 lít/giờ</t>
  </si>
  <si>
    <t>Máy lọc nước và bộ diệt khuẩn bằng tia UV</t>
  </si>
  <si>
    <t>Máy nén 1 HP</t>
  </si>
  <si>
    <t>Máy phát điện Diesel O’cean - JD60P</t>
  </si>
  <si>
    <t>Máy phát điện ELEMAX -SHT (Honda)3 pha -10KVA -1150</t>
  </si>
  <si>
    <t>Máy photocopy Ricoh Aficio MP2591</t>
  </si>
  <si>
    <t>Máy photocopy Toshiba Studio 810</t>
  </si>
  <si>
    <t>Máy Scan canon DR 2580C, phương pháp quét : CIS(CMOS)</t>
  </si>
  <si>
    <t>Máy scan Canon LIDE 210 độ phân giải 4800 x 4800 dpi</t>
  </si>
  <si>
    <t>Máy scan chấm bài thi trắc nghiệm Smart Office PS456U-Plustek</t>
  </si>
  <si>
    <t>Máy sever</t>
  </si>
  <si>
    <t>Máy tính xách tay Dell XPS 13-9350 core I7 6500U 2.5Ghz</t>
  </si>
  <si>
    <t>Máy tính xách tay HP Probook 4300</t>
  </si>
  <si>
    <t>Máy vi tính (xách tay)
 Toshiba A135-S7404</t>
  </si>
  <si>
    <t>Máy vi tính Core 2 duo 1.8GHz</t>
  </si>
  <si>
    <t>Máy vi tính để bàn Dell Ins 3847MT core I5</t>
  </si>
  <si>
    <t>Máy vi tính để bàn WISCOM EDUCATION Intel Core I3-2010 3.3Ghz</t>
  </si>
  <si>
    <t>Máy vi tính Dell LCD 23"</t>
  </si>
  <si>
    <t xml:space="preserve">Máy vi tính Intel Core i5 - 3.1GHZ </t>
  </si>
  <si>
    <t>Máy vi tính Intel Core i7 3.4GHZ 2600</t>
  </si>
  <si>
    <t>Máy vi tính Intel Dual Core E2200 + màn hình LCD 2.2Ghz</t>
  </si>
  <si>
    <t xml:space="preserve">Máy vi tính laptop SONY VAIO VGN - CS390DCB </t>
  </si>
  <si>
    <t>Máy vi tính laptop SONY VAIO VGN-NR460E</t>
  </si>
  <si>
    <t>Máy vi tính LCD 
- Core 2 Duo E4600</t>
  </si>
  <si>
    <t>Máy vi tính LCD Core 2 DUO 1.86Ghz</t>
  </si>
  <si>
    <t>Máy vi tính notebook ACER 5500 1.73Ghz-512Mb</t>
  </si>
  <si>
    <t>Máy vi tính P4-3.0Ghz</t>
  </si>
  <si>
    <t>Máy vi tính Pentium 4 - 3.2GHzP4</t>
  </si>
  <si>
    <t>Máy vi tính xách tay Dell precision M3800</t>
  </si>
  <si>
    <t>Máy vi tính xách tay HP (CPU core i5)</t>
  </si>
  <si>
    <t>Máy vi tính xách tay Notebook compaq-BresarioM2217</t>
  </si>
  <si>
    <t>Máy vi tính xách tay Sony Model: VGN-NR120E</t>
  </si>
  <si>
    <t>Máy vi tính xách tay Sony Vaio</t>
  </si>
  <si>
    <t>Máy vi tính xách tay SONY VAIO-FS690SOLOMA 1.86Ghz</t>
  </si>
  <si>
    <t>Máy vi tính xách tay Sony(Intel core i3)</t>
  </si>
  <si>
    <t>Máy vi tính1.86GHZ</t>
  </si>
  <si>
    <t>Nệm Kim Đan 0.83 x 1.8 x 0.1m</t>
  </si>
  <si>
    <t xml:space="preserve">Phần mềm chấm thi trắc nghiệm tự động MR.TEST phiên bản 3.3 </t>
  </si>
  <si>
    <t>Phần mềm Cổng thông tin hành chính điện tử</t>
  </si>
  <si>
    <t>Phần mềm Module Tuyển sinh (gồm 21 chức năng)</t>
  </si>
  <si>
    <t>Phần mềm quản lý ngân hàng khảo thí và trắc nghiệm (2 module + 2 tính năng)</t>
  </si>
  <si>
    <t>Quy hoạch lại các lớp IP + phần mềm giám sát mạng</t>
  </si>
  <si>
    <t>Switch Cisco Small 28 port</t>
  </si>
  <si>
    <t>Thiết bị định tuyến Draytek Vigor 3900</t>
  </si>
  <si>
    <t>Thiết bị tuần tra Z6500F (hỗ trợ nhận diện bằng vân tay)</t>
  </si>
  <si>
    <t>Tivi Projection SonyFR-43M91</t>
  </si>
  <si>
    <t>Tivi Sony AR293M50 + giá treo tường</t>
  </si>
  <si>
    <t>Trạm biến áp chuyên dùng 1x400KVA 15-22/0.4KV</t>
  </si>
  <si>
    <t xml:space="preserve">Xe hơi Toyota 16 chỗ </t>
  </si>
  <si>
    <t xml:space="preserve">Xe hơi Toyota 7 chỗ </t>
  </si>
  <si>
    <t>TỔNG CỘNG</t>
  </si>
  <si>
    <t>Ngày          tháng         năm 2018</t>
  </si>
  <si>
    <t>NGƯỜI LẬP BIỂU</t>
  </si>
  <si>
    <t>THỦ TRƯỞNG ĐƠN VỊ</t>
  </si>
  <si>
    <t>Mẫu số 4</t>
  </si>
  <si>
    <t>Mẫu số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</si>
</sst>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0.0%"/>
  </numFmts>
  <fonts count="2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Times New Roman"/>
      <family val="1"/>
    </font>
    <font>
      <sz val="10"/>
      <color indexed="9"/>
      <name val="Times New Roman"/>
      <family val="1"/>
    </font>
    <font>
      <sz val="9"/>
      <color indexed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1" xfId="0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3" fontId="4" fillId="3" borderId="1" xfId="0" applyNumberFormat="1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 wrapText="1"/>
    </xf>
    <xf numFmtId="4" fontId="4" fillId="3" borderId="1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0" fontId="9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center" vertical="center" wrapText="1"/>
    </xf>
    <xf numFmtId="164" fontId="8" fillId="0" borderId="0" xfId="1" applyNumberFormat="1" applyFont="1" applyFill="1" applyAlignment="1">
      <alignment vertical="center" wrapText="1"/>
    </xf>
    <xf numFmtId="164" fontId="8" fillId="0" borderId="0" xfId="1" applyNumberFormat="1" applyFont="1" applyFill="1" applyAlignment="1">
      <alignment horizontal="right" vertical="center" wrapText="1"/>
    </xf>
    <xf numFmtId="0" fontId="1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11" fillId="0" borderId="0" xfId="0" applyFont="1" applyFill="1"/>
    <xf numFmtId="0" fontId="13" fillId="0" borderId="0" xfId="0" applyFont="1" applyFill="1"/>
    <xf numFmtId="0" fontId="11" fillId="0" borderId="0" xfId="0" applyFont="1" applyFill="1" applyAlignment="1">
      <alignment horizontal="center" vertical="center" wrapText="1"/>
    </xf>
    <xf numFmtId="164" fontId="11" fillId="0" borderId="0" xfId="1" applyNumberFormat="1" applyFont="1" applyFill="1" applyAlignment="1">
      <alignment vertical="center" wrapText="1"/>
    </xf>
    <xf numFmtId="164" fontId="11" fillId="0" borderId="0" xfId="1" applyNumberFormat="1" applyFont="1" applyFill="1" applyAlignment="1">
      <alignment horizontal="right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4" xfId="1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right" vertical="center" wrapText="1"/>
    </xf>
    <xf numFmtId="164" fontId="16" fillId="0" borderId="1" xfId="1" applyNumberFormat="1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166" fontId="11" fillId="0" borderId="1" xfId="2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vertical="center" wrapText="1"/>
    </xf>
    <xf numFmtId="164" fontId="11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0" fontId="4" fillId="0" borderId="0" xfId="0" applyFont="1" applyFill="1"/>
    <xf numFmtId="0" fontId="12" fillId="0" borderId="0" xfId="0" applyFont="1" applyFill="1" applyAlignment="1">
      <alignment vertical="center"/>
    </xf>
    <xf numFmtId="0" fontId="11" fillId="0" borderId="1" xfId="0" quotePrefix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165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164" fontId="4" fillId="0" borderId="1" xfId="1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/>
    <xf numFmtId="43" fontId="4" fillId="0" borderId="1" xfId="1" applyFont="1" applyFill="1" applyBorder="1" applyAlignment="1">
      <alignment vertical="center" wrapText="1"/>
    </xf>
    <xf numFmtId="43" fontId="4" fillId="0" borderId="1" xfId="0" applyNumberFormat="1" applyFont="1" applyFill="1" applyBorder="1" applyAlignment="1">
      <alignment vertical="center" wrapText="1"/>
    </xf>
    <xf numFmtId="0" fontId="4" fillId="0" borderId="0" xfId="0" applyFont="1" applyFill="1" applyBorder="1"/>
    <xf numFmtId="0" fontId="20" fillId="0" borderId="1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center"/>
    </xf>
    <xf numFmtId="0" fontId="11" fillId="0" borderId="1" xfId="0" applyFont="1" applyFill="1" applyBorder="1"/>
    <xf numFmtId="0" fontId="4" fillId="0" borderId="1" xfId="0" applyFont="1" applyFill="1" applyBorder="1" applyAlignment="1"/>
    <xf numFmtId="0" fontId="20" fillId="0" borderId="1" xfId="0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vertical="center" wrapText="1"/>
    </xf>
    <xf numFmtId="3" fontId="11" fillId="0" borderId="1" xfId="0" applyNumberFormat="1" applyFont="1" applyFill="1" applyBorder="1" applyAlignment="1">
      <alignment vertical="center" wrapText="1"/>
    </xf>
    <xf numFmtId="43" fontId="11" fillId="0" borderId="1" xfId="0" applyNumberFormat="1" applyFont="1" applyFill="1" applyBorder="1" applyAlignment="1">
      <alignment vertical="center" wrapText="1"/>
    </xf>
    <xf numFmtId="0" fontId="11" fillId="0" borderId="0" xfId="0" applyFont="1" applyFill="1" applyBorder="1"/>
    <xf numFmtId="0" fontId="4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166" fontId="11" fillId="0" borderId="1" xfId="2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right" vertical="center"/>
    </xf>
    <xf numFmtId="0" fontId="11" fillId="0" borderId="0" xfId="0" applyFont="1" applyFill="1" applyAlignment="1"/>
    <xf numFmtId="3" fontId="4" fillId="0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right" vertical="center" wrapText="1"/>
    </xf>
    <xf numFmtId="164" fontId="4" fillId="0" borderId="4" xfId="1" applyNumberFormat="1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166" fontId="11" fillId="0" borderId="4" xfId="2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right" vertical="center" wrapText="1"/>
    </xf>
    <xf numFmtId="3" fontId="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center" vertical="center" wrapText="1"/>
    </xf>
    <xf numFmtId="166" fontId="11" fillId="0" borderId="6" xfId="2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11" fillId="0" borderId="6" xfId="1" applyNumberFormat="1" applyFont="1" applyFill="1" applyBorder="1" applyAlignment="1">
      <alignment horizontal="center" vertical="center" wrapText="1"/>
    </xf>
    <xf numFmtId="164" fontId="12" fillId="0" borderId="6" xfId="1" applyNumberFormat="1" applyFont="1" applyFill="1" applyBorder="1" applyAlignment="1">
      <alignment vertical="center" wrapText="1"/>
    </xf>
    <xf numFmtId="164" fontId="11" fillId="0" borderId="6" xfId="1" applyNumberFormat="1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164" fontId="12" fillId="0" borderId="6" xfId="1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9" fillId="0" borderId="0" xfId="0" applyFont="1" applyFill="1"/>
    <xf numFmtId="164" fontId="12" fillId="0" borderId="0" xfId="1" applyNumberFormat="1" applyFont="1" applyFill="1" applyAlignment="1">
      <alignment vertical="center"/>
    </xf>
    <xf numFmtId="0" fontId="4" fillId="0" borderId="1" xfId="0" applyNumberFormat="1" applyFont="1" applyFill="1" applyBorder="1" applyAlignment="1">
      <alignment horizontal="left" vertical="center" wrapText="1"/>
    </xf>
    <xf numFmtId="165" fontId="4" fillId="0" borderId="1" xfId="1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165" fontId="15" fillId="0" borderId="1" xfId="1" applyNumberFormat="1" applyFont="1" applyFill="1" applyBorder="1" applyAlignment="1">
      <alignment horizontal="right" vertical="center" wrapText="1"/>
    </xf>
    <xf numFmtId="164" fontId="15" fillId="0" borderId="1" xfId="0" applyNumberFormat="1" applyFont="1" applyFill="1" applyBorder="1" applyAlignment="1">
      <alignment vertical="center" wrapText="1"/>
    </xf>
    <xf numFmtId="3" fontId="15" fillId="0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166" fontId="16" fillId="0" borderId="1" xfId="2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164" fontId="4" fillId="0" borderId="1" xfId="1" applyNumberFormat="1" applyFont="1" applyFill="1" applyBorder="1" applyAlignment="1"/>
    <xf numFmtId="0" fontId="11" fillId="0" borderId="1" xfId="0" applyFont="1" applyFill="1" applyBorder="1" applyAlignment="1">
      <alignment horizontal="center"/>
    </xf>
    <xf numFmtId="164" fontId="15" fillId="0" borderId="1" xfId="1" applyNumberFormat="1" applyFont="1" applyFill="1" applyBorder="1" applyAlignment="1">
      <alignment horizontal="right" vertical="center" wrapText="1"/>
    </xf>
    <xf numFmtId="164" fontId="15" fillId="0" borderId="1" xfId="1" applyNumberFormat="1" applyFont="1" applyFill="1" applyBorder="1" applyAlignment="1">
      <alignment vertical="center" wrapText="1"/>
    </xf>
    <xf numFmtId="0" fontId="16" fillId="0" borderId="1" xfId="0" applyFont="1" applyFill="1" applyBorder="1"/>
    <xf numFmtId="0" fontId="18" fillId="0" borderId="1" xfId="0" applyFont="1" applyFill="1" applyBorder="1" applyAlignment="1">
      <alignment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vertical="center" wrapText="1"/>
    </xf>
    <xf numFmtId="3" fontId="4" fillId="0" borderId="4" xfId="0" applyNumberFormat="1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164" fontId="11" fillId="0" borderId="4" xfId="1" applyNumberFormat="1" applyFont="1" applyFill="1" applyBorder="1" applyAlignment="1">
      <alignment vertical="center" wrapText="1"/>
    </xf>
    <xf numFmtId="164" fontId="11" fillId="0" borderId="4" xfId="1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66" fontId="11" fillId="0" borderId="0" xfId="2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vertical="center" wrapText="1"/>
    </xf>
    <xf numFmtId="164" fontId="11" fillId="0" borderId="0" xfId="1" applyNumberFormat="1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left" vertical="center" wrapText="1"/>
    </xf>
    <xf numFmtId="3" fontId="15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right" vertical="center"/>
    </xf>
    <xf numFmtId="3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/>
    <xf numFmtId="0" fontId="22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Border="1" applyAlignment="1"/>
    <xf numFmtId="0" fontId="22" fillId="0" borderId="0" xfId="0" applyFont="1" applyFill="1" applyAlignment="1"/>
    <xf numFmtId="0" fontId="22" fillId="0" borderId="0" xfId="0" applyFont="1" applyFill="1"/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164" fontId="22" fillId="0" borderId="0" xfId="1" applyNumberFormat="1" applyFont="1" applyFill="1" applyAlignment="1">
      <alignment vertical="center" wrapText="1"/>
    </xf>
    <xf numFmtId="164" fontId="22" fillId="0" borderId="0" xfId="1" applyNumberFormat="1" applyFont="1" applyFill="1" applyAlignment="1">
      <alignment horizontal="right" vertical="center" wrapText="1"/>
    </xf>
    <xf numFmtId="0" fontId="20" fillId="0" borderId="0" xfId="0" applyFont="1" applyFill="1"/>
    <xf numFmtId="0" fontId="23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justify"/>
    </xf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vertical="justify"/>
    </xf>
    <xf numFmtId="0" fontId="24" fillId="0" borderId="0" xfId="0" applyFont="1" applyFill="1"/>
    <xf numFmtId="0" fontId="25" fillId="0" borderId="0" xfId="0" applyFont="1" applyFill="1"/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4" fillId="0" borderId="0" xfId="0" applyFont="1" applyFill="1" applyAlignment="1">
      <alignment horizontal="right" vertical="center" wrapText="1"/>
    </xf>
    <xf numFmtId="164" fontId="24" fillId="0" borderId="0" xfId="1" applyNumberFormat="1" applyFont="1" applyFill="1" applyAlignment="1">
      <alignment vertical="center" wrapText="1"/>
    </xf>
    <xf numFmtId="164" fontId="24" fillId="0" borderId="0" xfId="1" applyNumberFormat="1" applyFont="1" applyFill="1" applyAlignment="1">
      <alignment horizontal="right" vertical="center" wrapText="1"/>
    </xf>
    <xf numFmtId="0" fontId="26" fillId="0" borderId="0" xfId="0" applyFont="1" applyFill="1"/>
    <xf numFmtId="0" fontId="27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0" xfId="0" applyFont="1" applyFill="1" applyAlignment="1">
      <alignment horizontal="right"/>
    </xf>
    <xf numFmtId="0" fontId="26" fillId="0" borderId="0" xfId="0" applyFont="1" applyFill="1" applyAlignment="1"/>
    <xf numFmtId="0" fontId="27" fillId="0" borderId="0" xfId="0" applyFont="1" applyFill="1"/>
    <xf numFmtId="0" fontId="28" fillId="0" borderId="0" xfId="0" applyFont="1" applyFill="1"/>
    <xf numFmtId="0" fontId="27" fillId="0" borderId="0" xfId="0" applyFont="1" applyFill="1" applyAlignment="1">
      <alignment horizontal="center" vertical="center" wrapText="1"/>
    </xf>
    <xf numFmtId="164" fontId="27" fillId="0" borderId="0" xfId="1" applyNumberFormat="1" applyFont="1" applyFill="1" applyAlignment="1">
      <alignment vertical="center" wrapText="1"/>
    </xf>
    <xf numFmtId="164" fontId="27" fillId="0" borderId="0" xfId="1" applyNumberFormat="1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838200</xdr:colOff>
      <xdr:row>2</xdr:row>
      <xdr:rowOff>19050</xdr:rowOff>
    </xdr:from>
    <xdr:to>
      <xdr:col>11</xdr:col>
      <xdr:colOff>352425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783907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2</xdr:row>
      <xdr:rowOff>0</xdr:rowOff>
    </xdr:from>
    <xdr:to>
      <xdr:col>4</xdr:col>
      <xdr:colOff>600075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5219700" y="40005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3</xdr:row>
      <xdr:rowOff>9525</xdr:rowOff>
    </xdr:from>
    <xdr:to>
      <xdr:col>1</xdr:col>
      <xdr:colOff>1781175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87630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5"/>
  <sheetViews>
    <sheetView workbookViewId="0">
      <selection activeCell="L4" sqref="L4:M4"/>
    </sheetView>
  </sheetViews>
  <sheetFormatPr defaultRowHeight="15" x14ac:dyDescent="0.25"/>
  <cols>
    <col min="1" max="1" width="5.28515625" style="71" customWidth="1"/>
    <col min="2" max="2" width="34.42578125" style="71" customWidth="1"/>
    <col min="3" max="3" width="11.42578125" style="30" customWidth="1"/>
    <col min="4" max="4" width="8" style="31" customWidth="1"/>
    <col min="5" max="5" width="6.28515625" style="32" customWidth="1"/>
    <col min="6" max="6" width="16.42578125" style="33" bestFit="1" customWidth="1"/>
    <col min="7" max="7" width="15" style="34" customWidth="1"/>
    <col min="8" max="8" width="10.28515625" style="32" customWidth="1"/>
    <col min="9" max="9" width="10.42578125" style="34" customWidth="1"/>
    <col min="10" max="10" width="7.85546875" style="34" customWidth="1"/>
    <col min="11" max="11" width="13" style="35" customWidth="1"/>
    <col min="12" max="12" width="15.28515625" style="35" customWidth="1"/>
    <col min="13" max="13" width="9.7109375" style="35" customWidth="1"/>
    <col min="14" max="14" width="5.85546875" style="30" hidden="1" customWidth="1"/>
    <col min="15" max="15" width="11.140625" style="36" hidden="1" customWidth="1"/>
    <col min="16" max="16" width="7.85546875" style="37" hidden="1" customWidth="1"/>
    <col min="17" max="17" width="7.28515625" style="37" hidden="1" customWidth="1"/>
    <col min="18" max="18" width="0" style="37" hidden="1" customWidth="1"/>
    <col min="19" max="19" width="14" style="38" hidden="1" customWidth="1"/>
    <col min="20" max="20" width="10.5703125" style="38" hidden="1" customWidth="1"/>
    <col min="21" max="21" width="10.42578125" style="38" hidden="1" customWidth="1"/>
    <col min="22" max="22" width="16.7109375" style="39" hidden="1" customWidth="1"/>
    <col min="23" max="23" width="12" style="35" hidden="1" customWidth="1"/>
    <col min="24" max="256" width="9.140625" style="35"/>
    <col min="257" max="257" width="5.28515625" style="35" customWidth="1"/>
    <col min="258" max="258" width="34.42578125" style="35" customWidth="1"/>
    <col min="259" max="259" width="11.42578125" style="35" customWidth="1"/>
    <col min="260" max="260" width="8" style="35" customWidth="1"/>
    <col min="261" max="261" width="6.28515625" style="35" customWidth="1"/>
    <col min="262" max="262" width="16.42578125" style="35" bestFit="1" customWidth="1"/>
    <col min="263" max="263" width="15" style="35" customWidth="1"/>
    <col min="264" max="264" width="10.28515625" style="35" customWidth="1"/>
    <col min="265" max="265" width="10.42578125" style="35" customWidth="1"/>
    <col min="266" max="266" width="7.85546875" style="35" customWidth="1"/>
    <col min="267" max="267" width="13" style="35" customWidth="1"/>
    <col min="268" max="268" width="15.28515625" style="35" customWidth="1"/>
    <col min="269" max="269" width="9.7109375" style="35" customWidth="1"/>
    <col min="270" max="279" width="0" style="35" hidden="1" customWidth="1"/>
    <col min="280" max="512" width="9.140625" style="35"/>
    <col min="513" max="513" width="5.28515625" style="35" customWidth="1"/>
    <col min="514" max="514" width="34.42578125" style="35" customWidth="1"/>
    <col min="515" max="515" width="11.42578125" style="35" customWidth="1"/>
    <col min="516" max="516" width="8" style="35" customWidth="1"/>
    <col min="517" max="517" width="6.28515625" style="35" customWidth="1"/>
    <col min="518" max="518" width="16.42578125" style="35" bestFit="1" customWidth="1"/>
    <col min="519" max="519" width="15" style="35" customWidth="1"/>
    <col min="520" max="520" width="10.28515625" style="35" customWidth="1"/>
    <col min="521" max="521" width="10.42578125" style="35" customWidth="1"/>
    <col min="522" max="522" width="7.85546875" style="35" customWidth="1"/>
    <col min="523" max="523" width="13" style="35" customWidth="1"/>
    <col min="524" max="524" width="15.28515625" style="35" customWidth="1"/>
    <col min="525" max="525" width="9.7109375" style="35" customWidth="1"/>
    <col min="526" max="535" width="0" style="35" hidden="1" customWidth="1"/>
    <col min="536" max="768" width="9.140625" style="35"/>
    <col min="769" max="769" width="5.28515625" style="35" customWidth="1"/>
    <col min="770" max="770" width="34.42578125" style="35" customWidth="1"/>
    <col min="771" max="771" width="11.42578125" style="35" customWidth="1"/>
    <col min="772" max="772" width="8" style="35" customWidth="1"/>
    <col min="773" max="773" width="6.28515625" style="35" customWidth="1"/>
    <col min="774" max="774" width="16.42578125" style="35" bestFit="1" customWidth="1"/>
    <col min="775" max="775" width="15" style="35" customWidth="1"/>
    <col min="776" max="776" width="10.28515625" style="35" customWidth="1"/>
    <col min="777" max="777" width="10.42578125" style="35" customWidth="1"/>
    <col min="778" max="778" width="7.85546875" style="35" customWidth="1"/>
    <col min="779" max="779" width="13" style="35" customWidth="1"/>
    <col min="780" max="780" width="15.28515625" style="35" customWidth="1"/>
    <col min="781" max="781" width="9.7109375" style="35" customWidth="1"/>
    <col min="782" max="791" width="0" style="35" hidden="1" customWidth="1"/>
    <col min="792" max="1024" width="9.140625" style="35"/>
    <col min="1025" max="1025" width="5.28515625" style="35" customWidth="1"/>
    <col min="1026" max="1026" width="34.42578125" style="35" customWidth="1"/>
    <col min="1027" max="1027" width="11.42578125" style="35" customWidth="1"/>
    <col min="1028" max="1028" width="8" style="35" customWidth="1"/>
    <col min="1029" max="1029" width="6.28515625" style="35" customWidth="1"/>
    <col min="1030" max="1030" width="16.42578125" style="35" bestFit="1" customWidth="1"/>
    <col min="1031" max="1031" width="15" style="35" customWidth="1"/>
    <col min="1032" max="1032" width="10.28515625" style="35" customWidth="1"/>
    <col min="1033" max="1033" width="10.42578125" style="35" customWidth="1"/>
    <col min="1034" max="1034" width="7.85546875" style="35" customWidth="1"/>
    <col min="1035" max="1035" width="13" style="35" customWidth="1"/>
    <col min="1036" max="1036" width="15.28515625" style="35" customWidth="1"/>
    <col min="1037" max="1037" width="9.7109375" style="35" customWidth="1"/>
    <col min="1038" max="1047" width="0" style="35" hidden="1" customWidth="1"/>
    <col min="1048" max="1280" width="9.140625" style="35"/>
    <col min="1281" max="1281" width="5.28515625" style="35" customWidth="1"/>
    <col min="1282" max="1282" width="34.42578125" style="35" customWidth="1"/>
    <col min="1283" max="1283" width="11.42578125" style="35" customWidth="1"/>
    <col min="1284" max="1284" width="8" style="35" customWidth="1"/>
    <col min="1285" max="1285" width="6.28515625" style="35" customWidth="1"/>
    <col min="1286" max="1286" width="16.42578125" style="35" bestFit="1" customWidth="1"/>
    <col min="1287" max="1287" width="15" style="35" customWidth="1"/>
    <col min="1288" max="1288" width="10.28515625" style="35" customWidth="1"/>
    <col min="1289" max="1289" width="10.42578125" style="35" customWidth="1"/>
    <col min="1290" max="1290" width="7.85546875" style="35" customWidth="1"/>
    <col min="1291" max="1291" width="13" style="35" customWidth="1"/>
    <col min="1292" max="1292" width="15.28515625" style="35" customWidth="1"/>
    <col min="1293" max="1293" width="9.7109375" style="35" customWidth="1"/>
    <col min="1294" max="1303" width="0" style="35" hidden="1" customWidth="1"/>
    <col min="1304" max="1536" width="9.140625" style="35"/>
    <col min="1537" max="1537" width="5.28515625" style="35" customWidth="1"/>
    <col min="1538" max="1538" width="34.42578125" style="35" customWidth="1"/>
    <col min="1539" max="1539" width="11.42578125" style="35" customWidth="1"/>
    <col min="1540" max="1540" width="8" style="35" customWidth="1"/>
    <col min="1541" max="1541" width="6.28515625" style="35" customWidth="1"/>
    <col min="1542" max="1542" width="16.42578125" style="35" bestFit="1" customWidth="1"/>
    <col min="1543" max="1543" width="15" style="35" customWidth="1"/>
    <col min="1544" max="1544" width="10.28515625" style="35" customWidth="1"/>
    <col min="1545" max="1545" width="10.42578125" style="35" customWidth="1"/>
    <col min="1546" max="1546" width="7.85546875" style="35" customWidth="1"/>
    <col min="1547" max="1547" width="13" style="35" customWidth="1"/>
    <col min="1548" max="1548" width="15.28515625" style="35" customWidth="1"/>
    <col min="1549" max="1549" width="9.7109375" style="35" customWidth="1"/>
    <col min="1550" max="1559" width="0" style="35" hidden="1" customWidth="1"/>
    <col min="1560" max="1792" width="9.140625" style="35"/>
    <col min="1793" max="1793" width="5.28515625" style="35" customWidth="1"/>
    <col min="1794" max="1794" width="34.42578125" style="35" customWidth="1"/>
    <col min="1795" max="1795" width="11.42578125" style="35" customWidth="1"/>
    <col min="1796" max="1796" width="8" style="35" customWidth="1"/>
    <col min="1797" max="1797" width="6.28515625" style="35" customWidth="1"/>
    <col min="1798" max="1798" width="16.42578125" style="35" bestFit="1" customWidth="1"/>
    <col min="1799" max="1799" width="15" style="35" customWidth="1"/>
    <col min="1800" max="1800" width="10.28515625" style="35" customWidth="1"/>
    <col min="1801" max="1801" width="10.42578125" style="35" customWidth="1"/>
    <col min="1802" max="1802" width="7.85546875" style="35" customWidth="1"/>
    <col min="1803" max="1803" width="13" style="35" customWidth="1"/>
    <col min="1804" max="1804" width="15.28515625" style="35" customWidth="1"/>
    <col min="1805" max="1805" width="9.7109375" style="35" customWidth="1"/>
    <col min="1806" max="1815" width="0" style="35" hidden="1" customWidth="1"/>
    <col min="1816" max="2048" width="9.140625" style="35"/>
    <col min="2049" max="2049" width="5.28515625" style="35" customWidth="1"/>
    <col min="2050" max="2050" width="34.42578125" style="35" customWidth="1"/>
    <col min="2051" max="2051" width="11.42578125" style="35" customWidth="1"/>
    <col min="2052" max="2052" width="8" style="35" customWidth="1"/>
    <col min="2053" max="2053" width="6.28515625" style="35" customWidth="1"/>
    <col min="2054" max="2054" width="16.42578125" style="35" bestFit="1" customWidth="1"/>
    <col min="2055" max="2055" width="15" style="35" customWidth="1"/>
    <col min="2056" max="2056" width="10.28515625" style="35" customWidth="1"/>
    <col min="2057" max="2057" width="10.42578125" style="35" customWidth="1"/>
    <col min="2058" max="2058" width="7.85546875" style="35" customWidth="1"/>
    <col min="2059" max="2059" width="13" style="35" customWidth="1"/>
    <col min="2060" max="2060" width="15.28515625" style="35" customWidth="1"/>
    <col min="2061" max="2061" width="9.7109375" style="35" customWidth="1"/>
    <col min="2062" max="2071" width="0" style="35" hidden="1" customWidth="1"/>
    <col min="2072" max="2304" width="9.140625" style="35"/>
    <col min="2305" max="2305" width="5.28515625" style="35" customWidth="1"/>
    <col min="2306" max="2306" width="34.42578125" style="35" customWidth="1"/>
    <col min="2307" max="2307" width="11.42578125" style="35" customWidth="1"/>
    <col min="2308" max="2308" width="8" style="35" customWidth="1"/>
    <col min="2309" max="2309" width="6.28515625" style="35" customWidth="1"/>
    <col min="2310" max="2310" width="16.42578125" style="35" bestFit="1" customWidth="1"/>
    <col min="2311" max="2311" width="15" style="35" customWidth="1"/>
    <col min="2312" max="2312" width="10.28515625" style="35" customWidth="1"/>
    <col min="2313" max="2313" width="10.42578125" style="35" customWidth="1"/>
    <col min="2314" max="2314" width="7.85546875" style="35" customWidth="1"/>
    <col min="2315" max="2315" width="13" style="35" customWidth="1"/>
    <col min="2316" max="2316" width="15.28515625" style="35" customWidth="1"/>
    <col min="2317" max="2317" width="9.7109375" style="35" customWidth="1"/>
    <col min="2318" max="2327" width="0" style="35" hidden="1" customWidth="1"/>
    <col min="2328" max="2560" width="9.140625" style="35"/>
    <col min="2561" max="2561" width="5.28515625" style="35" customWidth="1"/>
    <col min="2562" max="2562" width="34.42578125" style="35" customWidth="1"/>
    <col min="2563" max="2563" width="11.42578125" style="35" customWidth="1"/>
    <col min="2564" max="2564" width="8" style="35" customWidth="1"/>
    <col min="2565" max="2565" width="6.28515625" style="35" customWidth="1"/>
    <col min="2566" max="2566" width="16.42578125" style="35" bestFit="1" customWidth="1"/>
    <col min="2567" max="2567" width="15" style="35" customWidth="1"/>
    <col min="2568" max="2568" width="10.28515625" style="35" customWidth="1"/>
    <col min="2569" max="2569" width="10.42578125" style="35" customWidth="1"/>
    <col min="2570" max="2570" width="7.85546875" style="35" customWidth="1"/>
    <col min="2571" max="2571" width="13" style="35" customWidth="1"/>
    <col min="2572" max="2572" width="15.28515625" style="35" customWidth="1"/>
    <col min="2573" max="2573" width="9.7109375" style="35" customWidth="1"/>
    <col min="2574" max="2583" width="0" style="35" hidden="1" customWidth="1"/>
    <col min="2584" max="2816" width="9.140625" style="35"/>
    <col min="2817" max="2817" width="5.28515625" style="35" customWidth="1"/>
    <col min="2818" max="2818" width="34.42578125" style="35" customWidth="1"/>
    <col min="2819" max="2819" width="11.42578125" style="35" customWidth="1"/>
    <col min="2820" max="2820" width="8" style="35" customWidth="1"/>
    <col min="2821" max="2821" width="6.28515625" style="35" customWidth="1"/>
    <col min="2822" max="2822" width="16.42578125" style="35" bestFit="1" customWidth="1"/>
    <col min="2823" max="2823" width="15" style="35" customWidth="1"/>
    <col min="2824" max="2824" width="10.28515625" style="35" customWidth="1"/>
    <col min="2825" max="2825" width="10.42578125" style="35" customWidth="1"/>
    <col min="2826" max="2826" width="7.85546875" style="35" customWidth="1"/>
    <col min="2827" max="2827" width="13" style="35" customWidth="1"/>
    <col min="2828" max="2828" width="15.28515625" style="35" customWidth="1"/>
    <col min="2829" max="2829" width="9.7109375" style="35" customWidth="1"/>
    <col min="2830" max="2839" width="0" style="35" hidden="1" customWidth="1"/>
    <col min="2840" max="3072" width="9.140625" style="35"/>
    <col min="3073" max="3073" width="5.28515625" style="35" customWidth="1"/>
    <col min="3074" max="3074" width="34.42578125" style="35" customWidth="1"/>
    <col min="3075" max="3075" width="11.42578125" style="35" customWidth="1"/>
    <col min="3076" max="3076" width="8" style="35" customWidth="1"/>
    <col min="3077" max="3077" width="6.28515625" style="35" customWidth="1"/>
    <col min="3078" max="3078" width="16.42578125" style="35" bestFit="1" customWidth="1"/>
    <col min="3079" max="3079" width="15" style="35" customWidth="1"/>
    <col min="3080" max="3080" width="10.28515625" style="35" customWidth="1"/>
    <col min="3081" max="3081" width="10.42578125" style="35" customWidth="1"/>
    <col min="3082" max="3082" width="7.85546875" style="35" customWidth="1"/>
    <col min="3083" max="3083" width="13" style="35" customWidth="1"/>
    <col min="3084" max="3084" width="15.28515625" style="35" customWidth="1"/>
    <col min="3085" max="3085" width="9.7109375" style="35" customWidth="1"/>
    <col min="3086" max="3095" width="0" style="35" hidden="1" customWidth="1"/>
    <col min="3096" max="3328" width="9.140625" style="35"/>
    <col min="3329" max="3329" width="5.28515625" style="35" customWidth="1"/>
    <col min="3330" max="3330" width="34.42578125" style="35" customWidth="1"/>
    <col min="3331" max="3331" width="11.42578125" style="35" customWidth="1"/>
    <col min="3332" max="3332" width="8" style="35" customWidth="1"/>
    <col min="3333" max="3333" width="6.28515625" style="35" customWidth="1"/>
    <col min="3334" max="3334" width="16.42578125" style="35" bestFit="1" customWidth="1"/>
    <col min="3335" max="3335" width="15" style="35" customWidth="1"/>
    <col min="3336" max="3336" width="10.28515625" style="35" customWidth="1"/>
    <col min="3337" max="3337" width="10.42578125" style="35" customWidth="1"/>
    <col min="3338" max="3338" width="7.85546875" style="35" customWidth="1"/>
    <col min="3339" max="3339" width="13" style="35" customWidth="1"/>
    <col min="3340" max="3340" width="15.28515625" style="35" customWidth="1"/>
    <col min="3341" max="3341" width="9.7109375" style="35" customWidth="1"/>
    <col min="3342" max="3351" width="0" style="35" hidden="1" customWidth="1"/>
    <col min="3352" max="3584" width="9.140625" style="35"/>
    <col min="3585" max="3585" width="5.28515625" style="35" customWidth="1"/>
    <col min="3586" max="3586" width="34.42578125" style="35" customWidth="1"/>
    <col min="3587" max="3587" width="11.42578125" style="35" customWidth="1"/>
    <col min="3588" max="3588" width="8" style="35" customWidth="1"/>
    <col min="3589" max="3589" width="6.28515625" style="35" customWidth="1"/>
    <col min="3590" max="3590" width="16.42578125" style="35" bestFit="1" customWidth="1"/>
    <col min="3591" max="3591" width="15" style="35" customWidth="1"/>
    <col min="3592" max="3592" width="10.28515625" style="35" customWidth="1"/>
    <col min="3593" max="3593" width="10.42578125" style="35" customWidth="1"/>
    <col min="3594" max="3594" width="7.85546875" style="35" customWidth="1"/>
    <col min="3595" max="3595" width="13" style="35" customWidth="1"/>
    <col min="3596" max="3596" width="15.28515625" style="35" customWidth="1"/>
    <col min="3597" max="3597" width="9.7109375" style="35" customWidth="1"/>
    <col min="3598" max="3607" width="0" style="35" hidden="1" customWidth="1"/>
    <col min="3608" max="3840" width="9.140625" style="35"/>
    <col min="3841" max="3841" width="5.28515625" style="35" customWidth="1"/>
    <col min="3842" max="3842" width="34.42578125" style="35" customWidth="1"/>
    <col min="3843" max="3843" width="11.42578125" style="35" customWidth="1"/>
    <col min="3844" max="3844" width="8" style="35" customWidth="1"/>
    <col min="3845" max="3845" width="6.28515625" style="35" customWidth="1"/>
    <col min="3846" max="3846" width="16.42578125" style="35" bestFit="1" customWidth="1"/>
    <col min="3847" max="3847" width="15" style="35" customWidth="1"/>
    <col min="3848" max="3848" width="10.28515625" style="35" customWidth="1"/>
    <col min="3849" max="3849" width="10.42578125" style="35" customWidth="1"/>
    <col min="3850" max="3850" width="7.85546875" style="35" customWidth="1"/>
    <col min="3851" max="3851" width="13" style="35" customWidth="1"/>
    <col min="3852" max="3852" width="15.28515625" style="35" customWidth="1"/>
    <col min="3853" max="3853" width="9.7109375" style="35" customWidth="1"/>
    <col min="3854" max="3863" width="0" style="35" hidden="1" customWidth="1"/>
    <col min="3864" max="4096" width="9.140625" style="35"/>
    <col min="4097" max="4097" width="5.28515625" style="35" customWidth="1"/>
    <col min="4098" max="4098" width="34.42578125" style="35" customWidth="1"/>
    <col min="4099" max="4099" width="11.42578125" style="35" customWidth="1"/>
    <col min="4100" max="4100" width="8" style="35" customWidth="1"/>
    <col min="4101" max="4101" width="6.28515625" style="35" customWidth="1"/>
    <col min="4102" max="4102" width="16.42578125" style="35" bestFit="1" customWidth="1"/>
    <col min="4103" max="4103" width="15" style="35" customWidth="1"/>
    <col min="4104" max="4104" width="10.28515625" style="35" customWidth="1"/>
    <col min="4105" max="4105" width="10.42578125" style="35" customWidth="1"/>
    <col min="4106" max="4106" width="7.85546875" style="35" customWidth="1"/>
    <col min="4107" max="4107" width="13" style="35" customWidth="1"/>
    <col min="4108" max="4108" width="15.28515625" style="35" customWidth="1"/>
    <col min="4109" max="4109" width="9.7109375" style="35" customWidth="1"/>
    <col min="4110" max="4119" width="0" style="35" hidden="1" customWidth="1"/>
    <col min="4120" max="4352" width="9.140625" style="35"/>
    <col min="4353" max="4353" width="5.28515625" style="35" customWidth="1"/>
    <col min="4354" max="4354" width="34.42578125" style="35" customWidth="1"/>
    <col min="4355" max="4355" width="11.42578125" style="35" customWidth="1"/>
    <col min="4356" max="4356" width="8" style="35" customWidth="1"/>
    <col min="4357" max="4357" width="6.28515625" style="35" customWidth="1"/>
    <col min="4358" max="4358" width="16.42578125" style="35" bestFit="1" customWidth="1"/>
    <col min="4359" max="4359" width="15" style="35" customWidth="1"/>
    <col min="4360" max="4360" width="10.28515625" style="35" customWidth="1"/>
    <col min="4361" max="4361" width="10.42578125" style="35" customWidth="1"/>
    <col min="4362" max="4362" width="7.85546875" style="35" customWidth="1"/>
    <col min="4363" max="4363" width="13" style="35" customWidth="1"/>
    <col min="4364" max="4364" width="15.28515625" style="35" customWidth="1"/>
    <col min="4365" max="4365" width="9.7109375" style="35" customWidth="1"/>
    <col min="4366" max="4375" width="0" style="35" hidden="1" customWidth="1"/>
    <col min="4376" max="4608" width="9.140625" style="35"/>
    <col min="4609" max="4609" width="5.28515625" style="35" customWidth="1"/>
    <col min="4610" max="4610" width="34.42578125" style="35" customWidth="1"/>
    <col min="4611" max="4611" width="11.42578125" style="35" customWidth="1"/>
    <col min="4612" max="4612" width="8" style="35" customWidth="1"/>
    <col min="4613" max="4613" width="6.28515625" style="35" customWidth="1"/>
    <col min="4614" max="4614" width="16.42578125" style="35" bestFit="1" customWidth="1"/>
    <col min="4615" max="4615" width="15" style="35" customWidth="1"/>
    <col min="4616" max="4616" width="10.28515625" style="35" customWidth="1"/>
    <col min="4617" max="4617" width="10.42578125" style="35" customWidth="1"/>
    <col min="4618" max="4618" width="7.85546875" style="35" customWidth="1"/>
    <col min="4619" max="4619" width="13" style="35" customWidth="1"/>
    <col min="4620" max="4620" width="15.28515625" style="35" customWidth="1"/>
    <col min="4621" max="4621" width="9.7109375" style="35" customWidth="1"/>
    <col min="4622" max="4631" width="0" style="35" hidden="1" customWidth="1"/>
    <col min="4632" max="4864" width="9.140625" style="35"/>
    <col min="4865" max="4865" width="5.28515625" style="35" customWidth="1"/>
    <col min="4866" max="4866" width="34.42578125" style="35" customWidth="1"/>
    <col min="4867" max="4867" width="11.42578125" style="35" customWidth="1"/>
    <col min="4868" max="4868" width="8" style="35" customWidth="1"/>
    <col min="4869" max="4869" width="6.28515625" style="35" customWidth="1"/>
    <col min="4870" max="4870" width="16.42578125" style="35" bestFit="1" customWidth="1"/>
    <col min="4871" max="4871" width="15" style="35" customWidth="1"/>
    <col min="4872" max="4872" width="10.28515625" style="35" customWidth="1"/>
    <col min="4873" max="4873" width="10.42578125" style="35" customWidth="1"/>
    <col min="4874" max="4874" width="7.85546875" style="35" customWidth="1"/>
    <col min="4875" max="4875" width="13" style="35" customWidth="1"/>
    <col min="4876" max="4876" width="15.28515625" style="35" customWidth="1"/>
    <col min="4877" max="4877" width="9.7109375" style="35" customWidth="1"/>
    <col min="4878" max="4887" width="0" style="35" hidden="1" customWidth="1"/>
    <col min="4888" max="5120" width="9.140625" style="35"/>
    <col min="5121" max="5121" width="5.28515625" style="35" customWidth="1"/>
    <col min="5122" max="5122" width="34.42578125" style="35" customWidth="1"/>
    <col min="5123" max="5123" width="11.42578125" style="35" customWidth="1"/>
    <col min="5124" max="5124" width="8" style="35" customWidth="1"/>
    <col min="5125" max="5125" width="6.28515625" style="35" customWidth="1"/>
    <col min="5126" max="5126" width="16.42578125" style="35" bestFit="1" customWidth="1"/>
    <col min="5127" max="5127" width="15" style="35" customWidth="1"/>
    <col min="5128" max="5128" width="10.28515625" style="35" customWidth="1"/>
    <col min="5129" max="5129" width="10.42578125" style="35" customWidth="1"/>
    <col min="5130" max="5130" width="7.85546875" style="35" customWidth="1"/>
    <col min="5131" max="5131" width="13" style="35" customWidth="1"/>
    <col min="5132" max="5132" width="15.28515625" style="35" customWidth="1"/>
    <col min="5133" max="5133" width="9.7109375" style="35" customWidth="1"/>
    <col min="5134" max="5143" width="0" style="35" hidden="1" customWidth="1"/>
    <col min="5144" max="5376" width="9.140625" style="35"/>
    <col min="5377" max="5377" width="5.28515625" style="35" customWidth="1"/>
    <col min="5378" max="5378" width="34.42578125" style="35" customWidth="1"/>
    <col min="5379" max="5379" width="11.42578125" style="35" customWidth="1"/>
    <col min="5380" max="5380" width="8" style="35" customWidth="1"/>
    <col min="5381" max="5381" width="6.28515625" style="35" customWidth="1"/>
    <col min="5382" max="5382" width="16.42578125" style="35" bestFit="1" customWidth="1"/>
    <col min="5383" max="5383" width="15" style="35" customWidth="1"/>
    <col min="5384" max="5384" width="10.28515625" style="35" customWidth="1"/>
    <col min="5385" max="5385" width="10.42578125" style="35" customWidth="1"/>
    <col min="5386" max="5386" width="7.85546875" style="35" customWidth="1"/>
    <col min="5387" max="5387" width="13" style="35" customWidth="1"/>
    <col min="5388" max="5388" width="15.28515625" style="35" customWidth="1"/>
    <col min="5389" max="5389" width="9.7109375" style="35" customWidth="1"/>
    <col min="5390" max="5399" width="0" style="35" hidden="1" customWidth="1"/>
    <col min="5400" max="5632" width="9.140625" style="35"/>
    <col min="5633" max="5633" width="5.28515625" style="35" customWidth="1"/>
    <col min="5634" max="5634" width="34.42578125" style="35" customWidth="1"/>
    <col min="5635" max="5635" width="11.42578125" style="35" customWidth="1"/>
    <col min="5636" max="5636" width="8" style="35" customWidth="1"/>
    <col min="5637" max="5637" width="6.28515625" style="35" customWidth="1"/>
    <col min="5638" max="5638" width="16.42578125" style="35" bestFit="1" customWidth="1"/>
    <col min="5639" max="5639" width="15" style="35" customWidth="1"/>
    <col min="5640" max="5640" width="10.28515625" style="35" customWidth="1"/>
    <col min="5641" max="5641" width="10.42578125" style="35" customWidth="1"/>
    <col min="5642" max="5642" width="7.85546875" style="35" customWidth="1"/>
    <col min="5643" max="5643" width="13" style="35" customWidth="1"/>
    <col min="5644" max="5644" width="15.28515625" style="35" customWidth="1"/>
    <col min="5645" max="5645" width="9.7109375" style="35" customWidth="1"/>
    <col min="5646" max="5655" width="0" style="35" hidden="1" customWidth="1"/>
    <col min="5656" max="5888" width="9.140625" style="35"/>
    <col min="5889" max="5889" width="5.28515625" style="35" customWidth="1"/>
    <col min="5890" max="5890" width="34.42578125" style="35" customWidth="1"/>
    <col min="5891" max="5891" width="11.42578125" style="35" customWidth="1"/>
    <col min="5892" max="5892" width="8" style="35" customWidth="1"/>
    <col min="5893" max="5893" width="6.28515625" style="35" customWidth="1"/>
    <col min="5894" max="5894" width="16.42578125" style="35" bestFit="1" customWidth="1"/>
    <col min="5895" max="5895" width="15" style="35" customWidth="1"/>
    <col min="5896" max="5896" width="10.28515625" style="35" customWidth="1"/>
    <col min="5897" max="5897" width="10.42578125" style="35" customWidth="1"/>
    <col min="5898" max="5898" width="7.85546875" style="35" customWidth="1"/>
    <col min="5899" max="5899" width="13" style="35" customWidth="1"/>
    <col min="5900" max="5900" width="15.28515625" style="35" customWidth="1"/>
    <col min="5901" max="5901" width="9.7109375" style="35" customWidth="1"/>
    <col min="5902" max="5911" width="0" style="35" hidden="1" customWidth="1"/>
    <col min="5912" max="6144" width="9.140625" style="35"/>
    <col min="6145" max="6145" width="5.28515625" style="35" customWidth="1"/>
    <col min="6146" max="6146" width="34.42578125" style="35" customWidth="1"/>
    <col min="6147" max="6147" width="11.42578125" style="35" customWidth="1"/>
    <col min="6148" max="6148" width="8" style="35" customWidth="1"/>
    <col min="6149" max="6149" width="6.28515625" style="35" customWidth="1"/>
    <col min="6150" max="6150" width="16.42578125" style="35" bestFit="1" customWidth="1"/>
    <col min="6151" max="6151" width="15" style="35" customWidth="1"/>
    <col min="6152" max="6152" width="10.28515625" style="35" customWidth="1"/>
    <col min="6153" max="6153" width="10.42578125" style="35" customWidth="1"/>
    <col min="6154" max="6154" width="7.85546875" style="35" customWidth="1"/>
    <col min="6155" max="6155" width="13" style="35" customWidth="1"/>
    <col min="6156" max="6156" width="15.28515625" style="35" customWidth="1"/>
    <col min="6157" max="6157" width="9.7109375" style="35" customWidth="1"/>
    <col min="6158" max="6167" width="0" style="35" hidden="1" customWidth="1"/>
    <col min="6168" max="6400" width="9.140625" style="35"/>
    <col min="6401" max="6401" width="5.28515625" style="35" customWidth="1"/>
    <col min="6402" max="6402" width="34.42578125" style="35" customWidth="1"/>
    <col min="6403" max="6403" width="11.42578125" style="35" customWidth="1"/>
    <col min="6404" max="6404" width="8" style="35" customWidth="1"/>
    <col min="6405" max="6405" width="6.28515625" style="35" customWidth="1"/>
    <col min="6406" max="6406" width="16.42578125" style="35" bestFit="1" customWidth="1"/>
    <col min="6407" max="6407" width="15" style="35" customWidth="1"/>
    <col min="6408" max="6408" width="10.28515625" style="35" customWidth="1"/>
    <col min="6409" max="6409" width="10.42578125" style="35" customWidth="1"/>
    <col min="6410" max="6410" width="7.85546875" style="35" customWidth="1"/>
    <col min="6411" max="6411" width="13" style="35" customWidth="1"/>
    <col min="6412" max="6412" width="15.28515625" style="35" customWidth="1"/>
    <col min="6413" max="6413" width="9.7109375" style="35" customWidth="1"/>
    <col min="6414" max="6423" width="0" style="35" hidden="1" customWidth="1"/>
    <col min="6424" max="6656" width="9.140625" style="35"/>
    <col min="6657" max="6657" width="5.28515625" style="35" customWidth="1"/>
    <col min="6658" max="6658" width="34.42578125" style="35" customWidth="1"/>
    <col min="6659" max="6659" width="11.42578125" style="35" customWidth="1"/>
    <col min="6660" max="6660" width="8" style="35" customWidth="1"/>
    <col min="6661" max="6661" width="6.28515625" style="35" customWidth="1"/>
    <col min="6662" max="6662" width="16.42578125" style="35" bestFit="1" customWidth="1"/>
    <col min="6663" max="6663" width="15" style="35" customWidth="1"/>
    <col min="6664" max="6664" width="10.28515625" style="35" customWidth="1"/>
    <col min="6665" max="6665" width="10.42578125" style="35" customWidth="1"/>
    <col min="6666" max="6666" width="7.85546875" style="35" customWidth="1"/>
    <col min="6667" max="6667" width="13" style="35" customWidth="1"/>
    <col min="6668" max="6668" width="15.28515625" style="35" customWidth="1"/>
    <col min="6669" max="6669" width="9.7109375" style="35" customWidth="1"/>
    <col min="6670" max="6679" width="0" style="35" hidden="1" customWidth="1"/>
    <col min="6680" max="6912" width="9.140625" style="35"/>
    <col min="6913" max="6913" width="5.28515625" style="35" customWidth="1"/>
    <col min="6914" max="6914" width="34.42578125" style="35" customWidth="1"/>
    <col min="6915" max="6915" width="11.42578125" style="35" customWidth="1"/>
    <col min="6916" max="6916" width="8" style="35" customWidth="1"/>
    <col min="6917" max="6917" width="6.28515625" style="35" customWidth="1"/>
    <col min="6918" max="6918" width="16.42578125" style="35" bestFit="1" customWidth="1"/>
    <col min="6919" max="6919" width="15" style="35" customWidth="1"/>
    <col min="6920" max="6920" width="10.28515625" style="35" customWidth="1"/>
    <col min="6921" max="6921" width="10.42578125" style="35" customWidth="1"/>
    <col min="6922" max="6922" width="7.85546875" style="35" customWidth="1"/>
    <col min="6923" max="6923" width="13" style="35" customWidth="1"/>
    <col min="6924" max="6924" width="15.28515625" style="35" customWidth="1"/>
    <col min="6925" max="6925" width="9.7109375" style="35" customWidth="1"/>
    <col min="6926" max="6935" width="0" style="35" hidden="1" customWidth="1"/>
    <col min="6936" max="7168" width="9.140625" style="35"/>
    <col min="7169" max="7169" width="5.28515625" style="35" customWidth="1"/>
    <col min="7170" max="7170" width="34.42578125" style="35" customWidth="1"/>
    <col min="7171" max="7171" width="11.42578125" style="35" customWidth="1"/>
    <col min="7172" max="7172" width="8" style="35" customWidth="1"/>
    <col min="7173" max="7173" width="6.28515625" style="35" customWidth="1"/>
    <col min="7174" max="7174" width="16.42578125" style="35" bestFit="1" customWidth="1"/>
    <col min="7175" max="7175" width="15" style="35" customWidth="1"/>
    <col min="7176" max="7176" width="10.28515625" style="35" customWidth="1"/>
    <col min="7177" max="7177" width="10.42578125" style="35" customWidth="1"/>
    <col min="7178" max="7178" width="7.85546875" style="35" customWidth="1"/>
    <col min="7179" max="7179" width="13" style="35" customWidth="1"/>
    <col min="7180" max="7180" width="15.28515625" style="35" customWidth="1"/>
    <col min="7181" max="7181" width="9.7109375" style="35" customWidth="1"/>
    <col min="7182" max="7191" width="0" style="35" hidden="1" customWidth="1"/>
    <col min="7192" max="7424" width="9.140625" style="35"/>
    <col min="7425" max="7425" width="5.28515625" style="35" customWidth="1"/>
    <col min="7426" max="7426" width="34.42578125" style="35" customWidth="1"/>
    <col min="7427" max="7427" width="11.42578125" style="35" customWidth="1"/>
    <col min="7428" max="7428" width="8" style="35" customWidth="1"/>
    <col min="7429" max="7429" width="6.28515625" style="35" customWidth="1"/>
    <col min="7430" max="7430" width="16.42578125" style="35" bestFit="1" customWidth="1"/>
    <col min="7431" max="7431" width="15" style="35" customWidth="1"/>
    <col min="7432" max="7432" width="10.28515625" style="35" customWidth="1"/>
    <col min="7433" max="7433" width="10.42578125" style="35" customWidth="1"/>
    <col min="7434" max="7434" width="7.85546875" style="35" customWidth="1"/>
    <col min="7435" max="7435" width="13" style="35" customWidth="1"/>
    <col min="7436" max="7436" width="15.28515625" style="35" customWidth="1"/>
    <col min="7437" max="7437" width="9.7109375" style="35" customWidth="1"/>
    <col min="7438" max="7447" width="0" style="35" hidden="1" customWidth="1"/>
    <col min="7448" max="7680" width="9.140625" style="35"/>
    <col min="7681" max="7681" width="5.28515625" style="35" customWidth="1"/>
    <col min="7682" max="7682" width="34.42578125" style="35" customWidth="1"/>
    <col min="7683" max="7683" width="11.42578125" style="35" customWidth="1"/>
    <col min="7684" max="7684" width="8" style="35" customWidth="1"/>
    <col min="7685" max="7685" width="6.28515625" style="35" customWidth="1"/>
    <col min="7686" max="7686" width="16.42578125" style="35" bestFit="1" customWidth="1"/>
    <col min="7687" max="7687" width="15" style="35" customWidth="1"/>
    <col min="7688" max="7688" width="10.28515625" style="35" customWidth="1"/>
    <col min="7689" max="7689" width="10.42578125" style="35" customWidth="1"/>
    <col min="7690" max="7690" width="7.85546875" style="35" customWidth="1"/>
    <col min="7691" max="7691" width="13" style="35" customWidth="1"/>
    <col min="7692" max="7692" width="15.28515625" style="35" customWidth="1"/>
    <col min="7693" max="7693" width="9.7109375" style="35" customWidth="1"/>
    <col min="7694" max="7703" width="0" style="35" hidden="1" customWidth="1"/>
    <col min="7704" max="7936" width="9.140625" style="35"/>
    <col min="7937" max="7937" width="5.28515625" style="35" customWidth="1"/>
    <col min="7938" max="7938" width="34.42578125" style="35" customWidth="1"/>
    <col min="7939" max="7939" width="11.42578125" style="35" customWidth="1"/>
    <col min="7940" max="7940" width="8" style="35" customWidth="1"/>
    <col min="7941" max="7941" width="6.28515625" style="35" customWidth="1"/>
    <col min="7942" max="7942" width="16.42578125" style="35" bestFit="1" customWidth="1"/>
    <col min="7943" max="7943" width="15" style="35" customWidth="1"/>
    <col min="7944" max="7944" width="10.28515625" style="35" customWidth="1"/>
    <col min="7945" max="7945" width="10.42578125" style="35" customWidth="1"/>
    <col min="7946" max="7946" width="7.85546875" style="35" customWidth="1"/>
    <col min="7947" max="7947" width="13" style="35" customWidth="1"/>
    <col min="7948" max="7948" width="15.28515625" style="35" customWidth="1"/>
    <col min="7949" max="7949" width="9.7109375" style="35" customWidth="1"/>
    <col min="7950" max="7959" width="0" style="35" hidden="1" customWidth="1"/>
    <col min="7960" max="8192" width="9.140625" style="35"/>
    <col min="8193" max="8193" width="5.28515625" style="35" customWidth="1"/>
    <col min="8194" max="8194" width="34.42578125" style="35" customWidth="1"/>
    <col min="8195" max="8195" width="11.42578125" style="35" customWidth="1"/>
    <col min="8196" max="8196" width="8" style="35" customWidth="1"/>
    <col min="8197" max="8197" width="6.28515625" style="35" customWidth="1"/>
    <col min="8198" max="8198" width="16.42578125" style="35" bestFit="1" customWidth="1"/>
    <col min="8199" max="8199" width="15" style="35" customWidth="1"/>
    <col min="8200" max="8200" width="10.28515625" style="35" customWidth="1"/>
    <col min="8201" max="8201" width="10.42578125" style="35" customWidth="1"/>
    <col min="8202" max="8202" width="7.85546875" style="35" customWidth="1"/>
    <col min="8203" max="8203" width="13" style="35" customWidth="1"/>
    <col min="8204" max="8204" width="15.28515625" style="35" customWidth="1"/>
    <col min="8205" max="8205" width="9.7109375" style="35" customWidth="1"/>
    <col min="8206" max="8215" width="0" style="35" hidden="1" customWidth="1"/>
    <col min="8216" max="8448" width="9.140625" style="35"/>
    <col min="8449" max="8449" width="5.28515625" style="35" customWidth="1"/>
    <col min="8450" max="8450" width="34.42578125" style="35" customWidth="1"/>
    <col min="8451" max="8451" width="11.42578125" style="35" customWidth="1"/>
    <col min="8452" max="8452" width="8" style="35" customWidth="1"/>
    <col min="8453" max="8453" width="6.28515625" style="35" customWidth="1"/>
    <col min="8454" max="8454" width="16.42578125" style="35" bestFit="1" customWidth="1"/>
    <col min="8455" max="8455" width="15" style="35" customWidth="1"/>
    <col min="8456" max="8456" width="10.28515625" style="35" customWidth="1"/>
    <col min="8457" max="8457" width="10.42578125" style="35" customWidth="1"/>
    <col min="8458" max="8458" width="7.85546875" style="35" customWidth="1"/>
    <col min="8459" max="8459" width="13" style="35" customWidth="1"/>
    <col min="8460" max="8460" width="15.28515625" style="35" customWidth="1"/>
    <col min="8461" max="8461" width="9.7109375" style="35" customWidth="1"/>
    <col min="8462" max="8471" width="0" style="35" hidden="1" customWidth="1"/>
    <col min="8472" max="8704" width="9.140625" style="35"/>
    <col min="8705" max="8705" width="5.28515625" style="35" customWidth="1"/>
    <col min="8706" max="8706" width="34.42578125" style="35" customWidth="1"/>
    <col min="8707" max="8707" width="11.42578125" style="35" customWidth="1"/>
    <col min="8708" max="8708" width="8" style="35" customWidth="1"/>
    <col min="8709" max="8709" width="6.28515625" style="35" customWidth="1"/>
    <col min="8710" max="8710" width="16.42578125" style="35" bestFit="1" customWidth="1"/>
    <col min="8711" max="8711" width="15" style="35" customWidth="1"/>
    <col min="8712" max="8712" width="10.28515625" style="35" customWidth="1"/>
    <col min="8713" max="8713" width="10.42578125" style="35" customWidth="1"/>
    <col min="8714" max="8714" width="7.85546875" style="35" customWidth="1"/>
    <col min="8715" max="8715" width="13" style="35" customWidth="1"/>
    <col min="8716" max="8716" width="15.28515625" style="35" customWidth="1"/>
    <col min="8717" max="8717" width="9.7109375" style="35" customWidth="1"/>
    <col min="8718" max="8727" width="0" style="35" hidden="1" customWidth="1"/>
    <col min="8728" max="8960" width="9.140625" style="35"/>
    <col min="8961" max="8961" width="5.28515625" style="35" customWidth="1"/>
    <col min="8962" max="8962" width="34.42578125" style="35" customWidth="1"/>
    <col min="8963" max="8963" width="11.42578125" style="35" customWidth="1"/>
    <col min="8964" max="8964" width="8" style="35" customWidth="1"/>
    <col min="8965" max="8965" width="6.28515625" style="35" customWidth="1"/>
    <col min="8966" max="8966" width="16.42578125" style="35" bestFit="1" customWidth="1"/>
    <col min="8967" max="8967" width="15" style="35" customWidth="1"/>
    <col min="8968" max="8968" width="10.28515625" style="35" customWidth="1"/>
    <col min="8969" max="8969" width="10.42578125" style="35" customWidth="1"/>
    <col min="8970" max="8970" width="7.85546875" style="35" customWidth="1"/>
    <col min="8971" max="8971" width="13" style="35" customWidth="1"/>
    <col min="8972" max="8972" width="15.28515625" style="35" customWidth="1"/>
    <col min="8973" max="8973" width="9.7109375" style="35" customWidth="1"/>
    <col min="8974" max="8983" width="0" style="35" hidden="1" customWidth="1"/>
    <col min="8984" max="9216" width="9.140625" style="35"/>
    <col min="9217" max="9217" width="5.28515625" style="35" customWidth="1"/>
    <col min="9218" max="9218" width="34.42578125" style="35" customWidth="1"/>
    <col min="9219" max="9219" width="11.42578125" style="35" customWidth="1"/>
    <col min="9220" max="9220" width="8" style="35" customWidth="1"/>
    <col min="9221" max="9221" width="6.28515625" style="35" customWidth="1"/>
    <col min="9222" max="9222" width="16.42578125" style="35" bestFit="1" customWidth="1"/>
    <col min="9223" max="9223" width="15" style="35" customWidth="1"/>
    <col min="9224" max="9224" width="10.28515625" style="35" customWidth="1"/>
    <col min="9225" max="9225" width="10.42578125" style="35" customWidth="1"/>
    <col min="9226" max="9226" width="7.85546875" style="35" customWidth="1"/>
    <col min="9227" max="9227" width="13" style="35" customWidth="1"/>
    <col min="9228" max="9228" width="15.28515625" style="35" customWidth="1"/>
    <col min="9229" max="9229" width="9.7109375" style="35" customWidth="1"/>
    <col min="9230" max="9239" width="0" style="35" hidden="1" customWidth="1"/>
    <col min="9240" max="9472" width="9.140625" style="35"/>
    <col min="9473" max="9473" width="5.28515625" style="35" customWidth="1"/>
    <col min="9474" max="9474" width="34.42578125" style="35" customWidth="1"/>
    <col min="9475" max="9475" width="11.42578125" style="35" customWidth="1"/>
    <col min="9476" max="9476" width="8" style="35" customWidth="1"/>
    <col min="9477" max="9477" width="6.28515625" style="35" customWidth="1"/>
    <col min="9478" max="9478" width="16.42578125" style="35" bestFit="1" customWidth="1"/>
    <col min="9479" max="9479" width="15" style="35" customWidth="1"/>
    <col min="9480" max="9480" width="10.28515625" style="35" customWidth="1"/>
    <col min="9481" max="9481" width="10.42578125" style="35" customWidth="1"/>
    <col min="9482" max="9482" width="7.85546875" style="35" customWidth="1"/>
    <col min="9483" max="9483" width="13" style="35" customWidth="1"/>
    <col min="9484" max="9484" width="15.28515625" style="35" customWidth="1"/>
    <col min="9485" max="9485" width="9.7109375" style="35" customWidth="1"/>
    <col min="9486" max="9495" width="0" style="35" hidden="1" customWidth="1"/>
    <col min="9496" max="9728" width="9.140625" style="35"/>
    <col min="9729" max="9729" width="5.28515625" style="35" customWidth="1"/>
    <col min="9730" max="9730" width="34.42578125" style="35" customWidth="1"/>
    <col min="9731" max="9731" width="11.42578125" style="35" customWidth="1"/>
    <col min="9732" max="9732" width="8" style="35" customWidth="1"/>
    <col min="9733" max="9733" width="6.28515625" style="35" customWidth="1"/>
    <col min="9734" max="9734" width="16.42578125" style="35" bestFit="1" customWidth="1"/>
    <col min="9735" max="9735" width="15" style="35" customWidth="1"/>
    <col min="9736" max="9736" width="10.28515625" style="35" customWidth="1"/>
    <col min="9737" max="9737" width="10.42578125" style="35" customWidth="1"/>
    <col min="9738" max="9738" width="7.85546875" style="35" customWidth="1"/>
    <col min="9739" max="9739" width="13" style="35" customWidth="1"/>
    <col min="9740" max="9740" width="15.28515625" style="35" customWidth="1"/>
    <col min="9741" max="9741" width="9.7109375" style="35" customWidth="1"/>
    <col min="9742" max="9751" width="0" style="35" hidden="1" customWidth="1"/>
    <col min="9752" max="9984" width="9.140625" style="35"/>
    <col min="9985" max="9985" width="5.28515625" style="35" customWidth="1"/>
    <col min="9986" max="9986" width="34.42578125" style="35" customWidth="1"/>
    <col min="9987" max="9987" width="11.42578125" style="35" customWidth="1"/>
    <col min="9988" max="9988" width="8" style="35" customWidth="1"/>
    <col min="9989" max="9989" width="6.28515625" style="35" customWidth="1"/>
    <col min="9990" max="9990" width="16.42578125" style="35" bestFit="1" customWidth="1"/>
    <col min="9991" max="9991" width="15" style="35" customWidth="1"/>
    <col min="9992" max="9992" width="10.28515625" style="35" customWidth="1"/>
    <col min="9993" max="9993" width="10.42578125" style="35" customWidth="1"/>
    <col min="9994" max="9994" width="7.85546875" style="35" customWidth="1"/>
    <col min="9995" max="9995" width="13" style="35" customWidth="1"/>
    <col min="9996" max="9996" width="15.28515625" style="35" customWidth="1"/>
    <col min="9997" max="9997" width="9.7109375" style="35" customWidth="1"/>
    <col min="9998" max="10007" width="0" style="35" hidden="1" customWidth="1"/>
    <col min="10008" max="10240" width="9.140625" style="35"/>
    <col min="10241" max="10241" width="5.28515625" style="35" customWidth="1"/>
    <col min="10242" max="10242" width="34.42578125" style="35" customWidth="1"/>
    <col min="10243" max="10243" width="11.42578125" style="35" customWidth="1"/>
    <col min="10244" max="10244" width="8" style="35" customWidth="1"/>
    <col min="10245" max="10245" width="6.28515625" style="35" customWidth="1"/>
    <col min="10246" max="10246" width="16.42578125" style="35" bestFit="1" customWidth="1"/>
    <col min="10247" max="10247" width="15" style="35" customWidth="1"/>
    <col min="10248" max="10248" width="10.28515625" style="35" customWidth="1"/>
    <col min="10249" max="10249" width="10.42578125" style="35" customWidth="1"/>
    <col min="10250" max="10250" width="7.85546875" style="35" customWidth="1"/>
    <col min="10251" max="10251" width="13" style="35" customWidth="1"/>
    <col min="10252" max="10252" width="15.28515625" style="35" customWidth="1"/>
    <col min="10253" max="10253" width="9.7109375" style="35" customWidth="1"/>
    <col min="10254" max="10263" width="0" style="35" hidden="1" customWidth="1"/>
    <col min="10264" max="10496" width="9.140625" style="35"/>
    <col min="10497" max="10497" width="5.28515625" style="35" customWidth="1"/>
    <col min="10498" max="10498" width="34.42578125" style="35" customWidth="1"/>
    <col min="10499" max="10499" width="11.42578125" style="35" customWidth="1"/>
    <col min="10500" max="10500" width="8" style="35" customWidth="1"/>
    <col min="10501" max="10501" width="6.28515625" style="35" customWidth="1"/>
    <col min="10502" max="10502" width="16.42578125" style="35" bestFit="1" customWidth="1"/>
    <col min="10503" max="10503" width="15" style="35" customWidth="1"/>
    <col min="10504" max="10504" width="10.28515625" style="35" customWidth="1"/>
    <col min="10505" max="10505" width="10.42578125" style="35" customWidth="1"/>
    <col min="10506" max="10506" width="7.85546875" style="35" customWidth="1"/>
    <col min="10507" max="10507" width="13" style="35" customWidth="1"/>
    <col min="10508" max="10508" width="15.28515625" style="35" customWidth="1"/>
    <col min="10509" max="10509" width="9.7109375" style="35" customWidth="1"/>
    <col min="10510" max="10519" width="0" style="35" hidden="1" customWidth="1"/>
    <col min="10520" max="10752" width="9.140625" style="35"/>
    <col min="10753" max="10753" width="5.28515625" style="35" customWidth="1"/>
    <col min="10754" max="10754" width="34.42578125" style="35" customWidth="1"/>
    <col min="10755" max="10755" width="11.42578125" style="35" customWidth="1"/>
    <col min="10756" max="10756" width="8" style="35" customWidth="1"/>
    <col min="10757" max="10757" width="6.28515625" style="35" customWidth="1"/>
    <col min="10758" max="10758" width="16.42578125" style="35" bestFit="1" customWidth="1"/>
    <col min="10759" max="10759" width="15" style="35" customWidth="1"/>
    <col min="10760" max="10760" width="10.28515625" style="35" customWidth="1"/>
    <col min="10761" max="10761" width="10.42578125" style="35" customWidth="1"/>
    <col min="10762" max="10762" width="7.85546875" style="35" customWidth="1"/>
    <col min="10763" max="10763" width="13" style="35" customWidth="1"/>
    <col min="10764" max="10764" width="15.28515625" style="35" customWidth="1"/>
    <col min="10765" max="10765" width="9.7109375" style="35" customWidth="1"/>
    <col min="10766" max="10775" width="0" style="35" hidden="1" customWidth="1"/>
    <col min="10776" max="11008" width="9.140625" style="35"/>
    <col min="11009" max="11009" width="5.28515625" style="35" customWidth="1"/>
    <col min="11010" max="11010" width="34.42578125" style="35" customWidth="1"/>
    <col min="11011" max="11011" width="11.42578125" style="35" customWidth="1"/>
    <col min="11012" max="11012" width="8" style="35" customWidth="1"/>
    <col min="11013" max="11013" width="6.28515625" style="35" customWidth="1"/>
    <col min="11014" max="11014" width="16.42578125" style="35" bestFit="1" customWidth="1"/>
    <col min="11015" max="11015" width="15" style="35" customWidth="1"/>
    <col min="11016" max="11016" width="10.28515625" style="35" customWidth="1"/>
    <col min="11017" max="11017" width="10.42578125" style="35" customWidth="1"/>
    <col min="11018" max="11018" width="7.85546875" style="35" customWidth="1"/>
    <col min="11019" max="11019" width="13" style="35" customWidth="1"/>
    <col min="11020" max="11020" width="15.28515625" style="35" customWidth="1"/>
    <col min="11021" max="11021" width="9.7109375" style="35" customWidth="1"/>
    <col min="11022" max="11031" width="0" style="35" hidden="1" customWidth="1"/>
    <col min="11032" max="11264" width="9.140625" style="35"/>
    <col min="11265" max="11265" width="5.28515625" style="35" customWidth="1"/>
    <col min="11266" max="11266" width="34.42578125" style="35" customWidth="1"/>
    <col min="11267" max="11267" width="11.42578125" style="35" customWidth="1"/>
    <col min="11268" max="11268" width="8" style="35" customWidth="1"/>
    <col min="11269" max="11269" width="6.28515625" style="35" customWidth="1"/>
    <col min="11270" max="11270" width="16.42578125" style="35" bestFit="1" customWidth="1"/>
    <col min="11271" max="11271" width="15" style="35" customWidth="1"/>
    <col min="11272" max="11272" width="10.28515625" style="35" customWidth="1"/>
    <col min="11273" max="11273" width="10.42578125" style="35" customWidth="1"/>
    <col min="11274" max="11274" width="7.85546875" style="35" customWidth="1"/>
    <col min="11275" max="11275" width="13" style="35" customWidth="1"/>
    <col min="11276" max="11276" width="15.28515625" style="35" customWidth="1"/>
    <col min="11277" max="11277" width="9.7109375" style="35" customWidth="1"/>
    <col min="11278" max="11287" width="0" style="35" hidden="1" customWidth="1"/>
    <col min="11288" max="11520" width="9.140625" style="35"/>
    <col min="11521" max="11521" width="5.28515625" style="35" customWidth="1"/>
    <col min="11522" max="11522" width="34.42578125" style="35" customWidth="1"/>
    <col min="11523" max="11523" width="11.42578125" style="35" customWidth="1"/>
    <col min="11524" max="11524" width="8" style="35" customWidth="1"/>
    <col min="11525" max="11525" width="6.28515625" style="35" customWidth="1"/>
    <col min="11526" max="11526" width="16.42578125" style="35" bestFit="1" customWidth="1"/>
    <col min="11527" max="11527" width="15" style="35" customWidth="1"/>
    <col min="11528" max="11528" width="10.28515625" style="35" customWidth="1"/>
    <col min="11529" max="11529" width="10.42578125" style="35" customWidth="1"/>
    <col min="11530" max="11530" width="7.85546875" style="35" customWidth="1"/>
    <col min="11531" max="11531" width="13" style="35" customWidth="1"/>
    <col min="11532" max="11532" width="15.28515625" style="35" customWidth="1"/>
    <col min="11533" max="11533" width="9.7109375" style="35" customWidth="1"/>
    <col min="11534" max="11543" width="0" style="35" hidden="1" customWidth="1"/>
    <col min="11544" max="11776" width="9.140625" style="35"/>
    <col min="11777" max="11777" width="5.28515625" style="35" customWidth="1"/>
    <col min="11778" max="11778" width="34.42578125" style="35" customWidth="1"/>
    <col min="11779" max="11779" width="11.42578125" style="35" customWidth="1"/>
    <col min="11780" max="11780" width="8" style="35" customWidth="1"/>
    <col min="11781" max="11781" width="6.28515625" style="35" customWidth="1"/>
    <col min="11782" max="11782" width="16.42578125" style="35" bestFit="1" customWidth="1"/>
    <col min="11783" max="11783" width="15" style="35" customWidth="1"/>
    <col min="11784" max="11784" width="10.28515625" style="35" customWidth="1"/>
    <col min="11785" max="11785" width="10.42578125" style="35" customWidth="1"/>
    <col min="11786" max="11786" width="7.85546875" style="35" customWidth="1"/>
    <col min="11787" max="11787" width="13" style="35" customWidth="1"/>
    <col min="11788" max="11788" width="15.28515625" style="35" customWidth="1"/>
    <col min="11789" max="11789" width="9.7109375" style="35" customWidth="1"/>
    <col min="11790" max="11799" width="0" style="35" hidden="1" customWidth="1"/>
    <col min="11800" max="12032" width="9.140625" style="35"/>
    <col min="12033" max="12033" width="5.28515625" style="35" customWidth="1"/>
    <col min="12034" max="12034" width="34.42578125" style="35" customWidth="1"/>
    <col min="12035" max="12035" width="11.42578125" style="35" customWidth="1"/>
    <col min="12036" max="12036" width="8" style="35" customWidth="1"/>
    <col min="12037" max="12037" width="6.28515625" style="35" customWidth="1"/>
    <col min="12038" max="12038" width="16.42578125" style="35" bestFit="1" customWidth="1"/>
    <col min="12039" max="12039" width="15" style="35" customWidth="1"/>
    <col min="12040" max="12040" width="10.28515625" style="35" customWidth="1"/>
    <col min="12041" max="12041" width="10.42578125" style="35" customWidth="1"/>
    <col min="12042" max="12042" width="7.85546875" style="35" customWidth="1"/>
    <col min="12043" max="12043" width="13" style="35" customWidth="1"/>
    <col min="12044" max="12044" width="15.28515625" style="35" customWidth="1"/>
    <col min="12045" max="12045" width="9.7109375" style="35" customWidth="1"/>
    <col min="12046" max="12055" width="0" style="35" hidden="1" customWidth="1"/>
    <col min="12056" max="12288" width="9.140625" style="35"/>
    <col min="12289" max="12289" width="5.28515625" style="35" customWidth="1"/>
    <col min="12290" max="12290" width="34.42578125" style="35" customWidth="1"/>
    <col min="12291" max="12291" width="11.42578125" style="35" customWidth="1"/>
    <col min="12292" max="12292" width="8" style="35" customWidth="1"/>
    <col min="12293" max="12293" width="6.28515625" style="35" customWidth="1"/>
    <col min="12294" max="12294" width="16.42578125" style="35" bestFit="1" customWidth="1"/>
    <col min="12295" max="12295" width="15" style="35" customWidth="1"/>
    <col min="12296" max="12296" width="10.28515625" style="35" customWidth="1"/>
    <col min="12297" max="12297" width="10.42578125" style="35" customWidth="1"/>
    <col min="12298" max="12298" width="7.85546875" style="35" customWidth="1"/>
    <col min="12299" max="12299" width="13" style="35" customWidth="1"/>
    <col min="12300" max="12300" width="15.28515625" style="35" customWidth="1"/>
    <col min="12301" max="12301" width="9.7109375" style="35" customWidth="1"/>
    <col min="12302" max="12311" width="0" style="35" hidden="1" customWidth="1"/>
    <col min="12312" max="12544" width="9.140625" style="35"/>
    <col min="12545" max="12545" width="5.28515625" style="35" customWidth="1"/>
    <col min="12546" max="12546" width="34.42578125" style="35" customWidth="1"/>
    <col min="12547" max="12547" width="11.42578125" style="35" customWidth="1"/>
    <col min="12548" max="12548" width="8" style="35" customWidth="1"/>
    <col min="12549" max="12549" width="6.28515625" style="35" customWidth="1"/>
    <col min="12550" max="12550" width="16.42578125" style="35" bestFit="1" customWidth="1"/>
    <col min="12551" max="12551" width="15" style="35" customWidth="1"/>
    <col min="12552" max="12552" width="10.28515625" style="35" customWidth="1"/>
    <col min="12553" max="12553" width="10.42578125" style="35" customWidth="1"/>
    <col min="12554" max="12554" width="7.85546875" style="35" customWidth="1"/>
    <col min="12555" max="12555" width="13" style="35" customWidth="1"/>
    <col min="12556" max="12556" width="15.28515625" style="35" customWidth="1"/>
    <col min="12557" max="12557" width="9.7109375" style="35" customWidth="1"/>
    <col min="12558" max="12567" width="0" style="35" hidden="1" customWidth="1"/>
    <col min="12568" max="12800" width="9.140625" style="35"/>
    <col min="12801" max="12801" width="5.28515625" style="35" customWidth="1"/>
    <col min="12802" max="12802" width="34.42578125" style="35" customWidth="1"/>
    <col min="12803" max="12803" width="11.42578125" style="35" customWidth="1"/>
    <col min="12804" max="12804" width="8" style="35" customWidth="1"/>
    <col min="12805" max="12805" width="6.28515625" style="35" customWidth="1"/>
    <col min="12806" max="12806" width="16.42578125" style="35" bestFit="1" customWidth="1"/>
    <col min="12807" max="12807" width="15" style="35" customWidth="1"/>
    <col min="12808" max="12808" width="10.28515625" style="35" customWidth="1"/>
    <col min="12809" max="12809" width="10.42578125" style="35" customWidth="1"/>
    <col min="12810" max="12810" width="7.85546875" style="35" customWidth="1"/>
    <col min="12811" max="12811" width="13" style="35" customWidth="1"/>
    <col min="12812" max="12812" width="15.28515625" style="35" customWidth="1"/>
    <col min="12813" max="12813" width="9.7109375" style="35" customWidth="1"/>
    <col min="12814" max="12823" width="0" style="35" hidden="1" customWidth="1"/>
    <col min="12824" max="13056" width="9.140625" style="35"/>
    <col min="13057" max="13057" width="5.28515625" style="35" customWidth="1"/>
    <col min="13058" max="13058" width="34.42578125" style="35" customWidth="1"/>
    <col min="13059" max="13059" width="11.42578125" style="35" customWidth="1"/>
    <col min="13060" max="13060" width="8" style="35" customWidth="1"/>
    <col min="13061" max="13061" width="6.28515625" style="35" customWidth="1"/>
    <col min="13062" max="13062" width="16.42578125" style="35" bestFit="1" customWidth="1"/>
    <col min="13063" max="13063" width="15" style="35" customWidth="1"/>
    <col min="13064" max="13064" width="10.28515625" style="35" customWidth="1"/>
    <col min="13065" max="13065" width="10.42578125" style="35" customWidth="1"/>
    <col min="13066" max="13066" width="7.85546875" style="35" customWidth="1"/>
    <col min="13067" max="13067" width="13" style="35" customWidth="1"/>
    <col min="13068" max="13068" width="15.28515625" style="35" customWidth="1"/>
    <col min="13069" max="13069" width="9.7109375" style="35" customWidth="1"/>
    <col min="13070" max="13079" width="0" style="35" hidden="1" customWidth="1"/>
    <col min="13080" max="13312" width="9.140625" style="35"/>
    <col min="13313" max="13313" width="5.28515625" style="35" customWidth="1"/>
    <col min="13314" max="13314" width="34.42578125" style="35" customWidth="1"/>
    <col min="13315" max="13315" width="11.42578125" style="35" customWidth="1"/>
    <col min="13316" max="13316" width="8" style="35" customWidth="1"/>
    <col min="13317" max="13317" width="6.28515625" style="35" customWidth="1"/>
    <col min="13318" max="13318" width="16.42578125" style="35" bestFit="1" customWidth="1"/>
    <col min="13319" max="13319" width="15" style="35" customWidth="1"/>
    <col min="13320" max="13320" width="10.28515625" style="35" customWidth="1"/>
    <col min="13321" max="13321" width="10.42578125" style="35" customWidth="1"/>
    <col min="13322" max="13322" width="7.85546875" style="35" customWidth="1"/>
    <col min="13323" max="13323" width="13" style="35" customWidth="1"/>
    <col min="13324" max="13324" width="15.28515625" style="35" customWidth="1"/>
    <col min="13325" max="13325" width="9.7109375" style="35" customWidth="1"/>
    <col min="13326" max="13335" width="0" style="35" hidden="1" customWidth="1"/>
    <col min="13336" max="13568" width="9.140625" style="35"/>
    <col min="13569" max="13569" width="5.28515625" style="35" customWidth="1"/>
    <col min="13570" max="13570" width="34.42578125" style="35" customWidth="1"/>
    <col min="13571" max="13571" width="11.42578125" style="35" customWidth="1"/>
    <col min="13572" max="13572" width="8" style="35" customWidth="1"/>
    <col min="13573" max="13573" width="6.28515625" style="35" customWidth="1"/>
    <col min="13574" max="13574" width="16.42578125" style="35" bestFit="1" customWidth="1"/>
    <col min="13575" max="13575" width="15" style="35" customWidth="1"/>
    <col min="13576" max="13576" width="10.28515625" style="35" customWidth="1"/>
    <col min="13577" max="13577" width="10.42578125" style="35" customWidth="1"/>
    <col min="13578" max="13578" width="7.85546875" style="35" customWidth="1"/>
    <col min="13579" max="13579" width="13" style="35" customWidth="1"/>
    <col min="13580" max="13580" width="15.28515625" style="35" customWidth="1"/>
    <col min="13581" max="13581" width="9.7109375" style="35" customWidth="1"/>
    <col min="13582" max="13591" width="0" style="35" hidden="1" customWidth="1"/>
    <col min="13592" max="13824" width="9.140625" style="35"/>
    <col min="13825" max="13825" width="5.28515625" style="35" customWidth="1"/>
    <col min="13826" max="13826" width="34.42578125" style="35" customWidth="1"/>
    <col min="13827" max="13827" width="11.42578125" style="35" customWidth="1"/>
    <col min="13828" max="13828" width="8" style="35" customWidth="1"/>
    <col min="13829" max="13829" width="6.28515625" style="35" customWidth="1"/>
    <col min="13830" max="13830" width="16.42578125" style="35" bestFit="1" customWidth="1"/>
    <col min="13831" max="13831" width="15" style="35" customWidth="1"/>
    <col min="13832" max="13832" width="10.28515625" style="35" customWidth="1"/>
    <col min="13833" max="13833" width="10.42578125" style="35" customWidth="1"/>
    <col min="13834" max="13834" width="7.85546875" style="35" customWidth="1"/>
    <col min="13835" max="13835" width="13" style="35" customWidth="1"/>
    <col min="13836" max="13836" width="15.28515625" style="35" customWidth="1"/>
    <col min="13837" max="13837" width="9.7109375" style="35" customWidth="1"/>
    <col min="13838" max="13847" width="0" style="35" hidden="1" customWidth="1"/>
    <col min="13848" max="14080" width="9.140625" style="35"/>
    <col min="14081" max="14081" width="5.28515625" style="35" customWidth="1"/>
    <col min="14082" max="14082" width="34.42578125" style="35" customWidth="1"/>
    <col min="14083" max="14083" width="11.42578125" style="35" customWidth="1"/>
    <col min="14084" max="14084" width="8" style="35" customWidth="1"/>
    <col min="14085" max="14085" width="6.28515625" style="35" customWidth="1"/>
    <col min="14086" max="14086" width="16.42578125" style="35" bestFit="1" customWidth="1"/>
    <col min="14087" max="14087" width="15" style="35" customWidth="1"/>
    <col min="14088" max="14088" width="10.28515625" style="35" customWidth="1"/>
    <col min="14089" max="14089" width="10.42578125" style="35" customWidth="1"/>
    <col min="14090" max="14090" width="7.85546875" style="35" customWidth="1"/>
    <col min="14091" max="14091" width="13" style="35" customWidth="1"/>
    <col min="14092" max="14092" width="15.28515625" style="35" customWidth="1"/>
    <col min="14093" max="14093" width="9.7109375" style="35" customWidth="1"/>
    <col min="14094" max="14103" width="0" style="35" hidden="1" customWidth="1"/>
    <col min="14104" max="14336" width="9.140625" style="35"/>
    <col min="14337" max="14337" width="5.28515625" style="35" customWidth="1"/>
    <col min="14338" max="14338" width="34.42578125" style="35" customWidth="1"/>
    <col min="14339" max="14339" width="11.42578125" style="35" customWidth="1"/>
    <col min="14340" max="14340" width="8" style="35" customWidth="1"/>
    <col min="14341" max="14341" width="6.28515625" style="35" customWidth="1"/>
    <col min="14342" max="14342" width="16.42578125" style="35" bestFit="1" customWidth="1"/>
    <col min="14343" max="14343" width="15" style="35" customWidth="1"/>
    <col min="14344" max="14344" width="10.28515625" style="35" customWidth="1"/>
    <col min="14345" max="14345" width="10.42578125" style="35" customWidth="1"/>
    <col min="14346" max="14346" width="7.85546875" style="35" customWidth="1"/>
    <col min="14347" max="14347" width="13" style="35" customWidth="1"/>
    <col min="14348" max="14348" width="15.28515625" style="35" customWidth="1"/>
    <col min="14349" max="14349" width="9.7109375" style="35" customWidth="1"/>
    <col min="14350" max="14359" width="0" style="35" hidden="1" customWidth="1"/>
    <col min="14360" max="14592" width="9.140625" style="35"/>
    <col min="14593" max="14593" width="5.28515625" style="35" customWidth="1"/>
    <col min="14594" max="14594" width="34.42578125" style="35" customWidth="1"/>
    <col min="14595" max="14595" width="11.42578125" style="35" customWidth="1"/>
    <col min="14596" max="14596" width="8" style="35" customWidth="1"/>
    <col min="14597" max="14597" width="6.28515625" style="35" customWidth="1"/>
    <col min="14598" max="14598" width="16.42578125" style="35" bestFit="1" customWidth="1"/>
    <col min="14599" max="14599" width="15" style="35" customWidth="1"/>
    <col min="14600" max="14600" width="10.28515625" style="35" customWidth="1"/>
    <col min="14601" max="14601" width="10.42578125" style="35" customWidth="1"/>
    <col min="14602" max="14602" width="7.85546875" style="35" customWidth="1"/>
    <col min="14603" max="14603" width="13" style="35" customWidth="1"/>
    <col min="14604" max="14604" width="15.28515625" style="35" customWidth="1"/>
    <col min="14605" max="14605" width="9.7109375" style="35" customWidth="1"/>
    <col min="14606" max="14615" width="0" style="35" hidden="1" customWidth="1"/>
    <col min="14616" max="14848" width="9.140625" style="35"/>
    <col min="14849" max="14849" width="5.28515625" style="35" customWidth="1"/>
    <col min="14850" max="14850" width="34.42578125" style="35" customWidth="1"/>
    <col min="14851" max="14851" width="11.42578125" style="35" customWidth="1"/>
    <col min="14852" max="14852" width="8" style="35" customWidth="1"/>
    <col min="14853" max="14853" width="6.28515625" style="35" customWidth="1"/>
    <col min="14854" max="14854" width="16.42578125" style="35" bestFit="1" customWidth="1"/>
    <col min="14855" max="14855" width="15" style="35" customWidth="1"/>
    <col min="14856" max="14856" width="10.28515625" style="35" customWidth="1"/>
    <col min="14857" max="14857" width="10.42578125" style="35" customWidth="1"/>
    <col min="14858" max="14858" width="7.85546875" style="35" customWidth="1"/>
    <col min="14859" max="14859" width="13" style="35" customWidth="1"/>
    <col min="14860" max="14860" width="15.28515625" style="35" customWidth="1"/>
    <col min="14861" max="14861" width="9.7109375" style="35" customWidth="1"/>
    <col min="14862" max="14871" width="0" style="35" hidden="1" customWidth="1"/>
    <col min="14872" max="15104" width="9.140625" style="35"/>
    <col min="15105" max="15105" width="5.28515625" style="35" customWidth="1"/>
    <col min="15106" max="15106" width="34.42578125" style="35" customWidth="1"/>
    <col min="15107" max="15107" width="11.42578125" style="35" customWidth="1"/>
    <col min="15108" max="15108" width="8" style="35" customWidth="1"/>
    <col min="15109" max="15109" width="6.28515625" style="35" customWidth="1"/>
    <col min="15110" max="15110" width="16.42578125" style="35" bestFit="1" customWidth="1"/>
    <col min="15111" max="15111" width="15" style="35" customWidth="1"/>
    <col min="15112" max="15112" width="10.28515625" style="35" customWidth="1"/>
    <col min="15113" max="15113" width="10.42578125" style="35" customWidth="1"/>
    <col min="15114" max="15114" width="7.85546875" style="35" customWidth="1"/>
    <col min="15115" max="15115" width="13" style="35" customWidth="1"/>
    <col min="15116" max="15116" width="15.28515625" style="35" customWidth="1"/>
    <col min="15117" max="15117" width="9.7109375" style="35" customWidth="1"/>
    <col min="15118" max="15127" width="0" style="35" hidden="1" customWidth="1"/>
    <col min="15128" max="15360" width="9.140625" style="35"/>
    <col min="15361" max="15361" width="5.28515625" style="35" customWidth="1"/>
    <col min="15362" max="15362" width="34.42578125" style="35" customWidth="1"/>
    <col min="15363" max="15363" width="11.42578125" style="35" customWidth="1"/>
    <col min="15364" max="15364" width="8" style="35" customWidth="1"/>
    <col min="15365" max="15365" width="6.28515625" style="35" customWidth="1"/>
    <col min="15366" max="15366" width="16.42578125" style="35" bestFit="1" customWidth="1"/>
    <col min="15367" max="15367" width="15" style="35" customWidth="1"/>
    <col min="15368" max="15368" width="10.28515625" style="35" customWidth="1"/>
    <col min="15369" max="15369" width="10.42578125" style="35" customWidth="1"/>
    <col min="15370" max="15370" width="7.85546875" style="35" customWidth="1"/>
    <col min="15371" max="15371" width="13" style="35" customWidth="1"/>
    <col min="15372" max="15372" width="15.28515625" style="35" customWidth="1"/>
    <col min="15373" max="15373" width="9.7109375" style="35" customWidth="1"/>
    <col min="15374" max="15383" width="0" style="35" hidden="1" customWidth="1"/>
    <col min="15384" max="15616" width="9.140625" style="35"/>
    <col min="15617" max="15617" width="5.28515625" style="35" customWidth="1"/>
    <col min="15618" max="15618" width="34.42578125" style="35" customWidth="1"/>
    <col min="15619" max="15619" width="11.42578125" style="35" customWidth="1"/>
    <col min="15620" max="15620" width="8" style="35" customWidth="1"/>
    <col min="15621" max="15621" width="6.28515625" style="35" customWidth="1"/>
    <col min="15622" max="15622" width="16.42578125" style="35" bestFit="1" customWidth="1"/>
    <col min="15623" max="15623" width="15" style="35" customWidth="1"/>
    <col min="15624" max="15624" width="10.28515625" style="35" customWidth="1"/>
    <col min="15625" max="15625" width="10.42578125" style="35" customWidth="1"/>
    <col min="15626" max="15626" width="7.85546875" style="35" customWidth="1"/>
    <col min="15627" max="15627" width="13" style="35" customWidth="1"/>
    <col min="15628" max="15628" width="15.28515625" style="35" customWidth="1"/>
    <col min="15629" max="15629" width="9.7109375" style="35" customWidth="1"/>
    <col min="15630" max="15639" width="0" style="35" hidden="1" customWidth="1"/>
    <col min="15640" max="15872" width="9.140625" style="35"/>
    <col min="15873" max="15873" width="5.28515625" style="35" customWidth="1"/>
    <col min="15874" max="15874" width="34.42578125" style="35" customWidth="1"/>
    <col min="15875" max="15875" width="11.42578125" style="35" customWidth="1"/>
    <col min="15876" max="15876" width="8" style="35" customWidth="1"/>
    <col min="15877" max="15877" width="6.28515625" style="35" customWidth="1"/>
    <col min="15878" max="15878" width="16.42578125" style="35" bestFit="1" customWidth="1"/>
    <col min="15879" max="15879" width="15" style="35" customWidth="1"/>
    <col min="15880" max="15880" width="10.28515625" style="35" customWidth="1"/>
    <col min="15881" max="15881" width="10.42578125" style="35" customWidth="1"/>
    <col min="15882" max="15882" width="7.85546875" style="35" customWidth="1"/>
    <col min="15883" max="15883" width="13" style="35" customWidth="1"/>
    <col min="15884" max="15884" width="15.28515625" style="35" customWidth="1"/>
    <col min="15885" max="15885" width="9.7109375" style="35" customWidth="1"/>
    <col min="15886" max="15895" width="0" style="35" hidden="1" customWidth="1"/>
    <col min="15896" max="16128" width="9.140625" style="35"/>
    <col min="16129" max="16129" width="5.28515625" style="35" customWidth="1"/>
    <col min="16130" max="16130" width="34.42578125" style="35" customWidth="1"/>
    <col min="16131" max="16131" width="11.42578125" style="35" customWidth="1"/>
    <col min="16132" max="16132" width="8" style="35" customWidth="1"/>
    <col min="16133" max="16133" width="6.28515625" style="35" customWidth="1"/>
    <col min="16134" max="16134" width="16.42578125" style="35" bestFit="1" customWidth="1"/>
    <col min="16135" max="16135" width="15" style="35" customWidth="1"/>
    <col min="16136" max="16136" width="10.28515625" style="35" customWidth="1"/>
    <col min="16137" max="16137" width="10.42578125" style="35" customWidth="1"/>
    <col min="16138" max="16138" width="7.85546875" style="35" customWidth="1"/>
    <col min="16139" max="16139" width="13" style="35" customWidth="1"/>
    <col min="16140" max="16140" width="15.28515625" style="35" customWidth="1"/>
    <col min="16141" max="16141" width="9.7109375" style="35" customWidth="1"/>
    <col min="16142" max="16151" width="0" style="35" hidden="1" customWidth="1"/>
    <col min="16152" max="16384" width="9.140625" style="35"/>
  </cols>
  <sheetData>
    <row r="1" spans="1:23" s="24" customFormat="1" ht="16.5" x14ac:dyDescent="0.25">
      <c r="A1" s="19" t="s">
        <v>48</v>
      </c>
      <c r="B1" s="19"/>
      <c r="C1" s="19"/>
      <c r="D1" s="19"/>
      <c r="E1" s="20"/>
      <c r="F1" s="21"/>
      <c r="G1" s="22"/>
      <c r="H1" s="23" t="s">
        <v>3</v>
      </c>
      <c r="I1" s="23"/>
      <c r="J1" s="23"/>
      <c r="K1" s="23"/>
      <c r="L1" s="23"/>
      <c r="M1" s="23"/>
      <c r="N1" s="23"/>
      <c r="P1" s="25"/>
      <c r="Q1" s="25"/>
      <c r="R1" s="25"/>
      <c r="S1" s="26"/>
      <c r="T1" s="26"/>
      <c r="U1" s="26"/>
      <c r="V1" s="27"/>
    </row>
    <row r="2" spans="1:23" s="24" customFormat="1" ht="16.5" x14ac:dyDescent="0.25">
      <c r="A2" s="23" t="s">
        <v>1</v>
      </c>
      <c r="B2" s="23"/>
      <c r="C2" s="23"/>
      <c r="D2" s="23"/>
      <c r="E2" s="20"/>
      <c r="F2" s="21"/>
      <c r="G2" s="22"/>
      <c r="H2" s="23" t="s">
        <v>4</v>
      </c>
      <c r="I2" s="23"/>
      <c r="J2" s="23"/>
      <c r="K2" s="23"/>
      <c r="L2" s="23"/>
      <c r="M2" s="23"/>
      <c r="N2" s="23"/>
      <c r="P2" s="25"/>
      <c r="Q2" s="25"/>
      <c r="R2" s="25"/>
      <c r="S2" s="26"/>
      <c r="T2" s="26"/>
      <c r="U2" s="26"/>
      <c r="V2" s="27"/>
    </row>
    <row r="3" spans="1:23" s="24" customFormat="1" ht="16.5" x14ac:dyDescent="0.25">
      <c r="A3" s="23" t="s">
        <v>49</v>
      </c>
      <c r="B3" s="23"/>
      <c r="C3" s="23"/>
      <c r="D3" s="23"/>
      <c r="E3" s="22"/>
      <c r="F3" s="21"/>
      <c r="G3" s="22"/>
      <c r="H3" s="20"/>
      <c r="I3" s="28"/>
      <c r="J3" s="28"/>
      <c r="K3" s="28"/>
      <c r="L3" s="28"/>
      <c r="M3" s="28"/>
      <c r="N3" s="28"/>
      <c r="P3" s="25"/>
      <c r="Q3" s="25"/>
      <c r="R3" s="25"/>
      <c r="S3" s="26"/>
      <c r="T3" s="26"/>
      <c r="U3" s="26"/>
      <c r="V3" s="27"/>
    </row>
    <row r="4" spans="1:23" x14ac:dyDescent="0.25">
      <c r="A4" s="29"/>
      <c r="B4" s="29"/>
      <c r="L4" s="223" t="s">
        <v>712</v>
      </c>
      <c r="M4" s="223"/>
    </row>
    <row r="5" spans="1:23" ht="18.75" customHeight="1" x14ac:dyDescent="0.3">
      <c r="A5" s="40" t="s">
        <v>50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23" ht="18.75" customHeight="1" x14ac:dyDescent="0.3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7" spans="1:23" s="48" customFormat="1" ht="18.75" customHeight="1" x14ac:dyDescent="0.25">
      <c r="A7" s="42" t="s">
        <v>51</v>
      </c>
      <c r="B7" s="42" t="s">
        <v>52</v>
      </c>
      <c r="C7" s="42" t="s">
        <v>53</v>
      </c>
      <c r="D7" s="42"/>
      <c r="E7" s="42"/>
      <c r="F7" s="42"/>
      <c r="G7" s="42"/>
      <c r="H7" s="43" t="s">
        <v>54</v>
      </c>
      <c r="I7" s="43"/>
      <c r="J7" s="43"/>
      <c r="K7" s="43"/>
      <c r="L7" s="43"/>
      <c r="M7" s="44" t="s">
        <v>55</v>
      </c>
      <c r="N7" s="43" t="s">
        <v>56</v>
      </c>
      <c r="O7" s="45" t="s">
        <v>57</v>
      </c>
      <c r="P7" s="43" t="s">
        <v>58</v>
      </c>
      <c r="Q7" s="43" t="s">
        <v>59</v>
      </c>
      <c r="R7" s="43" t="s">
        <v>60</v>
      </c>
      <c r="S7" s="46" t="s">
        <v>61</v>
      </c>
      <c r="T7" s="46" t="s">
        <v>62</v>
      </c>
      <c r="U7" s="46" t="s">
        <v>63</v>
      </c>
      <c r="V7" s="47" t="s">
        <v>64</v>
      </c>
    </row>
    <row r="8" spans="1:23" s="48" customFormat="1" ht="63" customHeight="1" x14ac:dyDescent="0.25">
      <c r="A8" s="42"/>
      <c r="B8" s="42"/>
      <c r="C8" s="49" t="s">
        <v>65</v>
      </c>
      <c r="D8" s="49" t="s">
        <v>66</v>
      </c>
      <c r="E8" s="50" t="s">
        <v>67</v>
      </c>
      <c r="F8" s="50" t="s">
        <v>68</v>
      </c>
      <c r="G8" s="50" t="s">
        <v>69</v>
      </c>
      <c r="H8" s="50" t="s">
        <v>65</v>
      </c>
      <c r="I8" s="50" t="s">
        <v>70</v>
      </c>
      <c r="J8" s="50" t="s">
        <v>67</v>
      </c>
      <c r="K8" s="50" t="s">
        <v>71</v>
      </c>
      <c r="L8" s="50" t="s">
        <v>72</v>
      </c>
      <c r="M8" s="51"/>
      <c r="N8" s="43"/>
      <c r="O8" s="52"/>
      <c r="P8" s="43"/>
      <c r="Q8" s="43"/>
      <c r="R8" s="43"/>
      <c r="S8" s="46"/>
      <c r="T8" s="46"/>
      <c r="U8" s="46"/>
      <c r="V8" s="53"/>
    </row>
    <row r="9" spans="1:23" s="48" customFormat="1" ht="28.5" customHeight="1" x14ac:dyDescent="0.25">
      <c r="A9" s="49" t="s">
        <v>73</v>
      </c>
      <c r="B9" s="54" t="s">
        <v>74</v>
      </c>
      <c r="C9" s="49"/>
      <c r="D9" s="49"/>
      <c r="E9" s="55"/>
      <c r="F9" s="56"/>
      <c r="G9" s="57"/>
      <c r="H9" s="55"/>
      <c r="I9" s="57"/>
      <c r="J9" s="57"/>
      <c r="K9" s="50"/>
      <c r="L9" s="50"/>
      <c r="M9" s="50"/>
      <c r="N9" s="50"/>
      <c r="O9" s="58"/>
      <c r="P9" s="50"/>
      <c r="Q9" s="50"/>
      <c r="R9" s="50"/>
      <c r="S9" s="55"/>
      <c r="T9" s="55"/>
      <c r="U9" s="55"/>
      <c r="V9" s="56"/>
    </row>
    <row r="10" spans="1:23" ht="30" customHeight="1" x14ac:dyDescent="0.2">
      <c r="A10" s="59">
        <v>1</v>
      </c>
      <c r="B10" s="60" t="s">
        <v>75</v>
      </c>
      <c r="C10" s="61"/>
      <c r="D10" s="59">
        <v>1</v>
      </c>
      <c r="E10" s="59" t="s">
        <v>76</v>
      </c>
      <c r="F10" s="62">
        <v>6531840</v>
      </c>
      <c r="G10" s="63">
        <v>0</v>
      </c>
      <c r="H10" s="59"/>
      <c r="I10" s="64"/>
      <c r="J10" s="63"/>
      <c r="K10" s="60"/>
      <c r="L10" s="60"/>
      <c r="M10" s="60"/>
      <c r="N10" s="61"/>
      <c r="O10" s="65"/>
      <c r="P10" s="59">
        <v>2003</v>
      </c>
      <c r="Q10" s="61">
        <v>8</v>
      </c>
      <c r="R10" s="66">
        <f t="shared" ref="R10:R73" si="0">100%/Q10</f>
        <v>0.125</v>
      </c>
      <c r="S10" s="67">
        <f t="shared" ref="S10:S73" si="1">F10/Q10</f>
        <v>816480</v>
      </c>
      <c r="T10" s="61">
        <f t="shared" ref="T10:T73" si="2">2018-P10</f>
        <v>15</v>
      </c>
      <c r="U10" s="61"/>
      <c r="V10" s="68">
        <f t="shared" ref="V10:V73" si="3">S10*T10</f>
        <v>12247200</v>
      </c>
      <c r="W10" s="35">
        <f t="shared" ref="W10:W29" si="4">IF(G10&lt;0,0,G10)</f>
        <v>0</v>
      </c>
    </row>
    <row r="11" spans="1:23" ht="30" x14ac:dyDescent="0.2">
      <c r="A11" s="59">
        <f>+A10+1</f>
        <v>2</v>
      </c>
      <c r="B11" s="69" t="s">
        <v>77</v>
      </c>
      <c r="C11" s="61"/>
      <c r="D11" s="59">
        <v>5</v>
      </c>
      <c r="E11" s="59" t="s">
        <v>76</v>
      </c>
      <c r="F11" s="62">
        <v>133186242</v>
      </c>
      <c r="G11" s="63">
        <v>26637248.400000006</v>
      </c>
      <c r="H11" s="59"/>
      <c r="I11" s="64"/>
      <c r="J11" s="63"/>
      <c r="K11" s="60"/>
      <c r="L11" s="60"/>
      <c r="M11" s="60"/>
      <c r="N11" s="60"/>
      <c r="O11" s="65"/>
      <c r="P11" s="59">
        <v>2010</v>
      </c>
      <c r="Q11" s="61">
        <v>10</v>
      </c>
      <c r="R11" s="66">
        <f t="shared" si="0"/>
        <v>0.1</v>
      </c>
      <c r="S11" s="67">
        <f t="shared" si="1"/>
        <v>13318624.199999999</v>
      </c>
      <c r="T11" s="61">
        <f t="shared" si="2"/>
        <v>8</v>
      </c>
      <c r="U11" s="61"/>
      <c r="V11" s="68">
        <f t="shared" si="3"/>
        <v>106548993.59999999</v>
      </c>
      <c r="W11" s="35">
        <f t="shared" si="4"/>
        <v>26637248.400000006</v>
      </c>
    </row>
    <row r="12" spans="1:23" ht="30" x14ac:dyDescent="0.2">
      <c r="A12" s="59">
        <v>2</v>
      </c>
      <c r="B12" s="69" t="s">
        <v>78</v>
      </c>
      <c r="C12" s="61"/>
      <c r="D12" s="59">
        <v>5</v>
      </c>
      <c r="E12" s="59" t="s">
        <v>76</v>
      </c>
      <c r="F12" s="70">
        <v>153979628</v>
      </c>
      <c r="G12" s="63">
        <v>30795925.599999994</v>
      </c>
      <c r="H12" s="59"/>
      <c r="I12" s="64"/>
      <c r="J12" s="63"/>
      <c r="K12" s="60"/>
      <c r="L12" s="60"/>
      <c r="M12" s="60"/>
      <c r="N12" s="60"/>
      <c r="O12" s="65"/>
      <c r="P12" s="59">
        <v>2010</v>
      </c>
      <c r="Q12" s="61">
        <v>10</v>
      </c>
      <c r="R12" s="66">
        <f t="shared" si="0"/>
        <v>0.1</v>
      </c>
      <c r="S12" s="67">
        <f t="shared" si="1"/>
        <v>15397962.800000001</v>
      </c>
      <c r="T12" s="61">
        <f t="shared" si="2"/>
        <v>8</v>
      </c>
      <c r="U12" s="61"/>
      <c r="V12" s="68">
        <f t="shared" si="3"/>
        <v>123183702.40000001</v>
      </c>
      <c r="W12" s="35">
        <f t="shared" si="4"/>
        <v>30795925.599999994</v>
      </c>
    </row>
    <row r="13" spans="1:23" s="71" customFormat="1" ht="30" x14ac:dyDescent="0.25">
      <c r="A13" s="59">
        <f>+A12+1</f>
        <v>3</v>
      </c>
      <c r="B13" s="69" t="s">
        <v>79</v>
      </c>
      <c r="C13" s="61"/>
      <c r="D13" s="59">
        <v>1</v>
      </c>
      <c r="E13" s="59" t="s">
        <v>76</v>
      </c>
      <c r="F13" s="70">
        <v>47911966</v>
      </c>
      <c r="G13" s="63">
        <v>9582393.200000003</v>
      </c>
      <c r="H13" s="59"/>
      <c r="I13" s="64"/>
      <c r="J13" s="63"/>
      <c r="K13" s="60"/>
      <c r="L13" s="60"/>
      <c r="M13" s="60"/>
      <c r="N13" s="60"/>
      <c r="O13" s="65"/>
      <c r="P13" s="59">
        <v>2010</v>
      </c>
      <c r="Q13" s="61">
        <v>10</v>
      </c>
      <c r="R13" s="66">
        <f t="shared" si="0"/>
        <v>0.1</v>
      </c>
      <c r="S13" s="67">
        <f t="shared" si="1"/>
        <v>4791196.5999999996</v>
      </c>
      <c r="T13" s="61">
        <f t="shared" si="2"/>
        <v>8</v>
      </c>
      <c r="U13" s="61"/>
      <c r="V13" s="68">
        <f t="shared" si="3"/>
        <v>38329572.799999997</v>
      </c>
      <c r="W13" s="35">
        <f t="shared" si="4"/>
        <v>9582393.200000003</v>
      </c>
    </row>
    <row r="14" spans="1:23" s="72" customFormat="1" ht="30" x14ac:dyDescent="0.2">
      <c r="A14" s="59">
        <v>3</v>
      </c>
      <c r="B14" s="69" t="s">
        <v>80</v>
      </c>
      <c r="C14" s="61"/>
      <c r="D14" s="59">
        <v>1</v>
      </c>
      <c r="E14" s="59" t="s">
        <v>76</v>
      </c>
      <c r="F14" s="62">
        <v>111209889</v>
      </c>
      <c r="G14" s="63">
        <v>22241977.799999997</v>
      </c>
      <c r="H14" s="59"/>
      <c r="I14" s="64"/>
      <c r="J14" s="63"/>
      <c r="K14" s="60"/>
      <c r="L14" s="60"/>
      <c r="M14" s="60"/>
      <c r="N14" s="60"/>
      <c r="O14" s="65"/>
      <c r="P14" s="59">
        <v>2010</v>
      </c>
      <c r="Q14" s="61">
        <v>10</v>
      </c>
      <c r="R14" s="66">
        <f t="shared" si="0"/>
        <v>0.1</v>
      </c>
      <c r="S14" s="67">
        <f t="shared" si="1"/>
        <v>11120988.9</v>
      </c>
      <c r="T14" s="61">
        <f t="shared" si="2"/>
        <v>8</v>
      </c>
      <c r="U14" s="61"/>
      <c r="V14" s="68">
        <f t="shared" si="3"/>
        <v>88967911.200000003</v>
      </c>
      <c r="W14" s="35">
        <f t="shared" si="4"/>
        <v>22241977.799999997</v>
      </c>
    </row>
    <row r="15" spans="1:23" ht="45" x14ac:dyDescent="0.2">
      <c r="A15" s="59">
        <f>+A14+1</f>
        <v>4</v>
      </c>
      <c r="B15" s="69" t="s">
        <v>81</v>
      </c>
      <c r="C15" s="61"/>
      <c r="D15" s="59">
        <v>1</v>
      </c>
      <c r="E15" s="59" t="s">
        <v>76</v>
      </c>
      <c r="F15" s="62">
        <v>95748757</v>
      </c>
      <c r="G15" s="63">
        <v>19149751.400000006</v>
      </c>
      <c r="H15" s="59"/>
      <c r="I15" s="64"/>
      <c r="J15" s="63"/>
      <c r="K15" s="60"/>
      <c r="L15" s="60"/>
      <c r="M15" s="60"/>
      <c r="N15" s="60"/>
      <c r="O15" s="65"/>
      <c r="P15" s="59">
        <v>2010</v>
      </c>
      <c r="Q15" s="61">
        <v>10</v>
      </c>
      <c r="R15" s="66">
        <f t="shared" si="0"/>
        <v>0.1</v>
      </c>
      <c r="S15" s="67">
        <f t="shared" si="1"/>
        <v>9574875.6999999993</v>
      </c>
      <c r="T15" s="61">
        <f t="shared" si="2"/>
        <v>8</v>
      </c>
      <c r="U15" s="61"/>
      <c r="V15" s="68">
        <f t="shared" si="3"/>
        <v>76599005.599999994</v>
      </c>
      <c r="W15" s="35">
        <f t="shared" si="4"/>
        <v>19149751.400000006</v>
      </c>
    </row>
    <row r="16" spans="1:23" ht="30" x14ac:dyDescent="0.2">
      <c r="A16" s="59">
        <v>4</v>
      </c>
      <c r="B16" s="69" t="s">
        <v>82</v>
      </c>
      <c r="C16" s="61"/>
      <c r="D16" s="59">
        <v>1</v>
      </c>
      <c r="E16" s="59" t="s">
        <v>76</v>
      </c>
      <c r="F16" s="62">
        <v>106849699</v>
      </c>
      <c r="G16" s="63">
        <v>21369939.799999997</v>
      </c>
      <c r="H16" s="59"/>
      <c r="I16" s="64"/>
      <c r="J16" s="63"/>
      <c r="K16" s="60"/>
      <c r="L16" s="60"/>
      <c r="M16" s="60"/>
      <c r="N16" s="60"/>
      <c r="O16" s="65"/>
      <c r="P16" s="59">
        <v>2010</v>
      </c>
      <c r="Q16" s="61">
        <v>10</v>
      </c>
      <c r="R16" s="66">
        <f t="shared" si="0"/>
        <v>0.1</v>
      </c>
      <c r="S16" s="67">
        <f t="shared" si="1"/>
        <v>10684969.9</v>
      </c>
      <c r="T16" s="61">
        <f t="shared" si="2"/>
        <v>8</v>
      </c>
      <c r="U16" s="61"/>
      <c r="V16" s="68">
        <f t="shared" si="3"/>
        <v>85479759.200000003</v>
      </c>
      <c r="W16" s="35">
        <f t="shared" si="4"/>
        <v>21369939.799999997</v>
      </c>
    </row>
    <row r="17" spans="1:23" s="71" customFormat="1" ht="30" x14ac:dyDescent="0.25">
      <c r="A17" s="59">
        <f>+A16+1</f>
        <v>5</v>
      </c>
      <c r="B17" s="69" t="s">
        <v>83</v>
      </c>
      <c r="C17" s="61"/>
      <c r="D17" s="59">
        <v>1</v>
      </c>
      <c r="E17" s="59" t="s">
        <v>76</v>
      </c>
      <c r="F17" s="62">
        <v>89559293</v>
      </c>
      <c r="G17" s="63">
        <v>17911858.599999994</v>
      </c>
      <c r="H17" s="59"/>
      <c r="I17" s="64"/>
      <c r="J17" s="63"/>
      <c r="K17" s="60"/>
      <c r="L17" s="60"/>
      <c r="M17" s="60"/>
      <c r="N17" s="60"/>
      <c r="O17" s="65"/>
      <c r="P17" s="59">
        <v>2010</v>
      </c>
      <c r="Q17" s="61">
        <v>10</v>
      </c>
      <c r="R17" s="66">
        <f t="shared" si="0"/>
        <v>0.1</v>
      </c>
      <c r="S17" s="67">
        <f t="shared" si="1"/>
        <v>8955929.3000000007</v>
      </c>
      <c r="T17" s="61">
        <f t="shared" si="2"/>
        <v>8</v>
      </c>
      <c r="U17" s="61"/>
      <c r="V17" s="68">
        <f t="shared" si="3"/>
        <v>71647434.400000006</v>
      </c>
      <c r="W17" s="35">
        <f t="shared" si="4"/>
        <v>17911858.599999994</v>
      </c>
    </row>
    <row r="18" spans="1:23" s="71" customFormat="1" ht="15.75" customHeight="1" x14ac:dyDescent="0.25">
      <c r="A18" s="59">
        <v>5</v>
      </c>
      <c r="B18" s="69" t="s">
        <v>84</v>
      </c>
      <c r="C18" s="61"/>
      <c r="D18" s="59">
        <v>5</v>
      </c>
      <c r="E18" s="59" t="s">
        <v>76</v>
      </c>
      <c r="F18" s="62">
        <v>39022725</v>
      </c>
      <c r="G18" s="63">
        <v>0</v>
      </c>
      <c r="H18" s="59"/>
      <c r="I18" s="64"/>
      <c r="J18" s="63"/>
      <c r="K18" s="60"/>
      <c r="L18" s="60"/>
      <c r="M18" s="60"/>
      <c r="N18" s="61"/>
      <c r="O18" s="65"/>
      <c r="P18" s="59">
        <v>2004</v>
      </c>
      <c r="Q18" s="61">
        <v>10</v>
      </c>
      <c r="R18" s="66">
        <f t="shared" si="0"/>
        <v>0.1</v>
      </c>
      <c r="S18" s="67">
        <f t="shared" si="1"/>
        <v>3902272.5</v>
      </c>
      <c r="T18" s="61">
        <f t="shared" si="2"/>
        <v>14</v>
      </c>
      <c r="U18" s="61"/>
      <c r="V18" s="68">
        <f t="shared" si="3"/>
        <v>54631815</v>
      </c>
      <c r="W18" s="35">
        <f t="shared" si="4"/>
        <v>0</v>
      </c>
    </row>
    <row r="19" spans="1:23" ht="15" customHeight="1" x14ac:dyDescent="0.2">
      <c r="A19" s="59">
        <f>+A18+1</f>
        <v>6</v>
      </c>
      <c r="B19" s="69" t="s">
        <v>85</v>
      </c>
      <c r="C19" s="61"/>
      <c r="D19" s="59">
        <v>1</v>
      </c>
      <c r="E19" s="59" t="s">
        <v>76</v>
      </c>
      <c r="F19" s="62">
        <v>36474165</v>
      </c>
      <c r="G19" s="63">
        <v>0</v>
      </c>
      <c r="H19" s="59"/>
      <c r="I19" s="64"/>
      <c r="J19" s="63"/>
      <c r="K19" s="60"/>
      <c r="L19" s="60"/>
      <c r="M19" s="60"/>
      <c r="N19" s="61"/>
      <c r="O19" s="65"/>
      <c r="P19" s="59">
        <v>2004</v>
      </c>
      <c r="Q19" s="61">
        <v>10</v>
      </c>
      <c r="R19" s="66">
        <f t="shared" si="0"/>
        <v>0.1</v>
      </c>
      <c r="S19" s="67">
        <f t="shared" si="1"/>
        <v>3647416.5</v>
      </c>
      <c r="T19" s="61">
        <f t="shared" si="2"/>
        <v>14</v>
      </c>
      <c r="U19" s="61"/>
      <c r="V19" s="68">
        <f t="shared" si="3"/>
        <v>51063831</v>
      </c>
      <c r="W19" s="35">
        <f t="shared" si="4"/>
        <v>0</v>
      </c>
    </row>
    <row r="20" spans="1:23" ht="18" customHeight="1" x14ac:dyDescent="0.2">
      <c r="A20" s="59">
        <v>6</v>
      </c>
      <c r="B20" s="69" t="s">
        <v>86</v>
      </c>
      <c r="C20" s="73"/>
      <c r="D20" s="59">
        <v>1</v>
      </c>
      <c r="E20" s="59" t="s">
        <v>87</v>
      </c>
      <c r="F20" s="74">
        <v>15575000</v>
      </c>
      <c r="G20" s="63">
        <v>0</v>
      </c>
      <c r="H20" s="59"/>
      <c r="I20" s="64"/>
      <c r="J20" s="63"/>
      <c r="K20" s="75"/>
      <c r="L20" s="75"/>
      <c r="M20" s="75"/>
      <c r="N20" s="60"/>
      <c r="O20" s="75"/>
      <c r="P20" s="76">
        <v>1997</v>
      </c>
      <c r="Q20" s="76">
        <v>10</v>
      </c>
      <c r="R20" s="66">
        <f t="shared" si="0"/>
        <v>0.1</v>
      </c>
      <c r="S20" s="67">
        <f t="shared" si="1"/>
        <v>1557500</v>
      </c>
      <c r="T20" s="61">
        <f t="shared" si="2"/>
        <v>21</v>
      </c>
      <c r="U20" s="61"/>
      <c r="V20" s="68">
        <f t="shared" si="3"/>
        <v>32707500</v>
      </c>
      <c r="W20" s="35">
        <f t="shared" si="4"/>
        <v>0</v>
      </c>
    </row>
    <row r="21" spans="1:23" s="77" customFormat="1" ht="30" x14ac:dyDescent="0.2">
      <c r="A21" s="59">
        <f>+A20+1</f>
        <v>7</v>
      </c>
      <c r="B21" s="69" t="s">
        <v>88</v>
      </c>
      <c r="C21" s="73"/>
      <c r="D21" s="59">
        <v>2</v>
      </c>
      <c r="E21" s="59" t="s">
        <v>87</v>
      </c>
      <c r="F21" s="74">
        <v>31948662</v>
      </c>
      <c r="G21" s="63">
        <v>0</v>
      </c>
      <c r="H21" s="59"/>
      <c r="I21" s="64"/>
      <c r="J21" s="63"/>
      <c r="K21" s="75"/>
      <c r="L21" s="75"/>
      <c r="M21" s="75"/>
      <c r="N21" s="60"/>
      <c r="O21" s="75"/>
      <c r="P21" s="76">
        <v>1997</v>
      </c>
      <c r="Q21" s="76">
        <v>10</v>
      </c>
      <c r="R21" s="66">
        <f t="shared" si="0"/>
        <v>0.1</v>
      </c>
      <c r="S21" s="67">
        <f t="shared" si="1"/>
        <v>3194866.2</v>
      </c>
      <c r="T21" s="61">
        <f t="shared" si="2"/>
        <v>21</v>
      </c>
      <c r="U21" s="61"/>
      <c r="V21" s="68">
        <f t="shared" si="3"/>
        <v>67092190.200000003</v>
      </c>
      <c r="W21" s="35">
        <f t="shared" si="4"/>
        <v>0</v>
      </c>
    </row>
    <row r="22" spans="1:23" s="77" customFormat="1" x14ac:dyDescent="0.2">
      <c r="A22" s="59">
        <v>7</v>
      </c>
      <c r="B22" s="69" t="s">
        <v>89</v>
      </c>
      <c r="C22" s="73"/>
      <c r="D22" s="59">
        <v>1</v>
      </c>
      <c r="E22" s="59" t="s">
        <v>87</v>
      </c>
      <c r="F22" s="74">
        <v>38604000</v>
      </c>
      <c r="G22" s="63">
        <v>0</v>
      </c>
      <c r="H22" s="59"/>
      <c r="I22" s="64"/>
      <c r="J22" s="63"/>
      <c r="K22" s="75"/>
      <c r="L22" s="75"/>
      <c r="M22" s="75"/>
      <c r="N22" s="60"/>
      <c r="O22" s="75"/>
      <c r="P22" s="76">
        <v>1997</v>
      </c>
      <c r="Q22" s="76">
        <v>10</v>
      </c>
      <c r="R22" s="66">
        <f t="shared" si="0"/>
        <v>0.1</v>
      </c>
      <c r="S22" s="67">
        <f t="shared" si="1"/>
        <v>3860400</v>
      </c>
      <c r="T22" s="61">
        <f t="shared" si="2"/>
        <v>21</v>
      </c>
      <c r="U22" s="61"/>
      <c r="V22" s="68">
        <f t="shared" si="3"/>
        <v>81068400</v>
      </c>
      <c r="W22" s="35">
        <f t="shared" si="4"/>
        <v>0</v>
      </c>
    </row>
    <row r="23" spans="1:23" s="71" customFormat="1" ht="18.75" customHeight="1" x14ac:dyDescent="0.25">
      <c r="A23" s="59">
        <f>+A22+1</f>
        <v>8</v>
      </c>
      <c r="B23" s="69" t="s">
        <v>90</v>
      </c>
      <c r="C23" s="61"/>
      <c r="D23" s="59">
        <v>5</v>
      </c>
      <c r="E23" s="59" t="s">
        <v>87</v>
      </c>
      <c r="F23" s="70">
        <v>60000000</v>
      </c>
      <c r="G23" s="63">
        <v>12000000</v>
      </c>
      <c r="H23" s="59"/>
      <c r="I23" s="64"/>
      <c r="J23" s="63"/>
      <c r="K23" s="60"/>
      <c r="L23" s="60"/>
      <c r="M23" s="60"/>
      <c r="N23" s="61"/>
      <c r="O23" s="65"/>
      <c r="P23" s="59">
        <v>2010</v>
      </c>
      <c r="Q23" s="61">
        <v>10</v>
      </c>
      <c r="R23" s="66">
        <f t="shared" si="0"/>
        <v>0.1</v>
      </c>
      <c r="S23" s="67">
        <f t="shared" si="1"/>
        <v>6000000</v>
      </c>
      <c r="T23" s="61">
        <f t="shared" si="2"/>
        <v>8</v>
      </c>
      <c r="U23" s="61"/>
      <c r="V23" s="68">
        <f t="shared" si="3"/>
        <v>48000000</v>
      </c>
      <c r="W23" s="35">
        <f t="shared" si="4"/>
        <v>12000000</v>
      </c>
    </row>
    <row r="24" spans="1:23" ht="30" x14ac:dyDescent="0.2">
      <c r="A24" s="59">
        <v>8</v>
      </c>
      <c r="B24" s="69" t="s">
        <v>91</v>
      </c>
      <c r="C24" s="61"/>
      <c r="D24" s="59">
        <v>7</v>
      </c>
      <c r="E24" s="59" t="s">
        <v>87</v>
      </c>
      <c r="F24" s="74">
        <v>452025000</v>
      </c>
      <c r="G24" s="63">
        <v>0</v>
      </c>
      <c r="H24" s="59"/>
      <c r="I24" s="64"/>
      <c r="J24" s="63"/>
      <c r="K24" s="75"/>
      <c r="L24" s="75"/>
      <c r="M24" s="75"/>
      <c r="N24" s="60"/>
      <c r="O24" s="75"/>
      <c r="P24" s="76">
        <v>2008</v>
      </c>
      <c r="Q24" s="76">
        <v>10</v>
      </c>
      <c r="R24" s="66">
        <f t="shared" si="0"/>
        <v>0.1</v>
      </c>
      <c r="S24" s="67">
        <f t="shared" si="1"/>
        <v>45202500</v>
      </c>
      <c r="T24" s="61">
        <f t="shared" si="2"/>
        <v>10</v>
      </c>
      <c r="U24" s="61"/>
      <c r="V24" s="68">
        <f t="shared" si="3"/>
        <v>452025000</v>
      </c>
      <c r="W24" s="35">
        <f t="shared" si="4"/>
        <v>0</v>
      </c>
    </row>
    <row r="25" spans="1:23" ht="15.75" customHeight="1" x14ac:dyDescent="0.2">
      <c r="A25" s="59">
        <f>+A24+1</f>
        <v>9</v>
      </c>
      <c r="B25" s="78" t="s">
        <v>92</v>
      </c>
      <c r="C25" s="73"/>
      <c r="D25" s="59">
        <v>12</v>
      </c>
      <c r="E25" s="59" t="s">
        <v>87</v>
      </c>
      <c r="F25" s="62">
        <v>200667600</v>
      </c>
      <c r="G25" s="63">
        <v>125417250</v>
      </c>
      <c r="H25" s="59"/>
      <c r="I25" s="79"/>
      <c r="J25" s="63"/>
      <c r="K25" s="60"/>
      <c r="L25" s="60"/>
      <c r="M25" s="60"/>
      <c r="N25" s="80"/>
      <c r="O25" s="65"/>
      <c r="P25" s="59">
        <v>2015</v>
      </c>
      <c r="Q25" s="61">
        <v>8</v>
      </c>
      <c r="R25" s="66">
        <f t="shared" si="0"/>
        <v>0.125</v>
      </c>
      <c r="S25" s="67">
        <f t="shared" si="1"/>
        <v>25083450</v>
      </c>
      <c r="T25" s="61">
        <f t="shared" si="2"/>
        <v>3</v>
      </c>
      <c r="U25" s="61"/>
      <c r="V25" s="68">
        <f t="shared" si="3"/>
        <v>75250350</v>
      </c>
      <c r="W25" s="35">
        <f t="shared" si="4"/>
        <v>125417250</v>
      </c>
    </row>
    <row r="26" spans="1:23" s="71" customFormat="1" x14ac:dyDescent="0.25">
      <c r="A26" s="59">
        <v>9</v>
      </c>
      <c r="B26" s="78" t="s">
        <v>93</v>
      </c>
      <c r="C26" s="73"/>
      <c r="D26" s="59">
        <v>12</v>
      </c>
      <c r="E26" s="59" t="s">
        <v>87</v>
      </c>
      <c r="F26" s="62">
        <v>530460000</v>
      </c>
      <c r="G26" s="63">
        <v>331537500</v>
      </c>
      <c r="H26" s="59"/>
      <c r="I26" s="79"/>
      <c r="J26" s="63"/>
      <c r="K26" s="60"/>
      <c r="L26" s="60"/>
      <c r="M26" s="60"/>
      <c r="N26" s="80"/>
      <c r="O26" s="65"/>
      <c r="P26" s="59">
        <v>2015</v>
      </c>
      <c r="Q26" s="61">
        <v>8</v>
      </c>
      <c r="R26" s="66">
        <f t="shared" si="0"/>
        <v>0.125</v>
      </c>
      <c r="S26" s="67">
        <f t="shared" si="1"/>
        <v>66307500</v>
      </c>
      <c r="T26" s="61">
        <f t="shared" si="2"/>
        <v>3</v>
      </c>
      <c r="U26" s="61"/>
      <c r="V26" s="68">
        <f t="shared" si="3"/>
        <v>198922500</v>
      </c>
      <c r="W26" s="35">
        <f t="shared" si="4"/>
        <v>331537500</v>
      </c>
    </row>
    <row r="27" spans="1:23" ht="16.5" customHeight="1" x14ac:dyDescent="0.2">
      <c r="A27" s="59">
        <f>+A26+1</f>
        <v>10</v>
      </c>
      <c r="B27" s="78" t="s">
        <v>94</v>
      </c>
      <c r="C27" s="61"/>
      <c r="D27" s="59">
        <v>10</v>
      </c>
      <c r="E27" s="59" t="s">
        <v>87</v>
      </c>
      <c r="F27" s="62">
        <v>75000000</v>
      </c>
      <c r="G27" s="63">
        <v>22500000</v>
      </c>
      <c r="H27" s="59"/>
      <c r="I27" s="64"/>
      <c r="J27" s="63"/>
      <c r="K27" s="60"/>
      <c r="L27" s="60"/>
      <c r="M27" s="60"/>
      <c r="N27" s="60"/>
      <c r="O27" s="65"/>
      <c r="P27" s="59">
        <v>2011</v>
      </c>
      <c r="Q27" s="61">
        <v>10</v>
      </c>
      <c r="R27" s="66">
        <f t="shared" si="0"/>
        <v>0.1</v>
      </c>
      <c r="S27" s="67">
        <f t="shared" si="1"/>
        <v>7500000</v>
      </c>
      <c r="T27" s="61">
        <f t="shared" si="2"/>
        <v>7</v>
      </c>
      <c r="U27" s="61"/>
      <c r="V27" s="68">
        <f t="shared" si="3"/>
        <v>52500000</v>
      </c>
      <c r="W27" s="35">
        <f t="shared" si="4"/>
        <v>22500000</v>
      </c>
    </row>
    <row r="28" spans="1:23" s="71" customFormat="1" x14ac:dyDescent="0.25">
      <c r="A28" s="59">
        <v>10</v>
      </c>
      <c r="B28" s="69" t="s">
        <v>95</v>
      </c>
      <c r="C28" s="61"/>
      <c r="D28" s="59">
        <v>3</v>
      </c>
      <c r="E28" s="59" t="s">
        <v>87</v>
      </c>
      <c r="F28" s="70">
        <v>75000000</v>
      </c>
      <c r="G28" s="63">
        <v>15000000</v>
      </c>
      <c r="H28" s="59"/>
      <c r="I28" s="64"/>
      <c r="J28" s="63"/>
      <c r="K28" s="60"/>
      <c r="L28" s="60"/>
      <c r="M28" s="60"/>
      <c r="N28" s="61"/>
      <c r="O28" s="65"/>
      <c r="P28" s="59">
        <v>2010</v>
      </c>
      <c r="Q28" s="61">
        <v>10</v>
      </c>
      <c r="R28" s="66">
        <f t="shared" si="0"/>
        <v>0.1</v>
      </c>
      <c r="S28" s="67">
        <f t="shared" si="1"/>
        <v>7500000</v>
      </c>
      <c r="T28" s="61">
        <f t="shared" si="2"/>
        <v>8</v>
      </c>
      <c r="U28" s="61"/>
      <c r="V28" s="68">
        <f t="shared" si="3"/>
        <v>60000000</v>
      </c>
      <c r="W28" s="35">
        <f t="shared" si="4"/>
        <v>15000000</v>
      </c>
    </row>
    <row r="29" spans="1:23" s="71" customFormat="1" x14ac:dyDescent="0.25">
      <c r="A29" s="59">
        <f>+A28+1</f>
        <v>11</v>
      </c>
      <c r="B29" s="69" t="s">
        <v>96</v>
      </c>
      <c r="C29" s="61"/>
      <c r="D29" s="59">
        <v>3</v>
      </c>
      <c r="E29" s="59" t="s">
        <v>87</v>
      </c>
      <c r="F29" s="70">
        <v>81000000</v>
      </c>
      <c r="G29" s="63">
        <v>16200000</v>
      </c>
      <c r="H29" s="59"/>
      <c r="I29" s="64"/>
      <c r="J29" s="63"/>
      <c r="K29" s="60"/>
      <c r="L29" s="60"/>
      <c r="M29" s="60"/>
      <c r="N29" s="61"/>
      <c r="O29" s="65"/>
      <c r="P29" s="59">
        <v>2010</v>
      </c>
      <c r="Q29" s="61">
        <v>10</v>
      </c>
      <c r="R29" s="66">
        <f t="shared" si="0"/>
        <v>0.1</v>
      </c>
      <c r="S29" s="67">
        <f t="shared" si="1"/>
        <v>8100000</v>
      </c>
      <c r="T29" s="61">
        <f t="shared" si="2"/>
        <v>8</v>
      </c>
      <c r="U29" s="61"/>
      <c r="V29" s="68">
        <f t="shared" si="3"/>
        <v>64800000</v>
      </c>
      <c r="W29" s="35">
        <f t="shared" si="4"/>
        <v>16200000</v>
      </c>
    </row>
    <row r="30" spans="1:23" s="71" customFormat="1" x14ac:dyDescent="0.25">
      <c r="A30" s="59">
        <v>11</v>
      </c>
      <c r="B30" s="81" t="s">
        <v>97</v>
      </c>
      <c r="C30" s="82"/>
      <c r="D30" s="59">
        <v>2</v>
      </c>
      <c r="E30" s="59" t="s">
        <v>87</v>
      </c>
      <c r="F30" s="83">
        <v>236737266</v>
      </c>
      <c r="G30" s="63">
        <v>207145107.75</v>
      </c>
      <c r="H30" s="59"/>
      <c r="I30" s="79"/>
      <c r="J30" s="63"/>
      <c r="K30" s="60"/>
      <c r="L30" s="60"/>
      <c r="M30" s="60"/>
      <c r="N30" s="80"/>
      <c r="O30" s="65"/>
      <c r="P30" s="59">
        <v>2017</v>
      </c>
      <c r="Q30" s="61">
        <v>8</v>
      </c>
      <c r="R30" s="66">
        <f t="shared" si="0"/>
        <v>0.125</v>
      </c>
      <c r="S30" s="67">
        <f t="shared" si="1"/>
        <v>29592158.25</v>
      </c>
      <c r="T30" s="61">
        <f t="shared" si="2"/>
        <v>1</v>
      </c>
      <c r="U30" s="61"/>
      <c r="V30" s="68">
        <f t="shared" si="3"/>
        <v>29592158.25</v>
      </c>
      <c r="W30" s="35"/>
    </row>
    <row r="31" spans="1:23" s="71" customFormat="1" x14ac:dyDescent="0.25">
      <c r="A31" s="59">
        <f>+A30+1</f>
        <v>12</v>
      </c>
      <c r="B31" s="69" t="s">
        <v>98</v>
      </c>
      <c r="C31" s="61"/>
      <c r="D31" s="59">
        <v>4</v>
      </c>
      <c r="E31" s="59" t="s">
        <v>76</v>
      </c>
      <c r="F31" s="70">
        <v>20000000</v>
      </c>
      <c r="G31" s="63">
        <v>4000000</v>
      </c>
      <c r="H31" s="59"/>
      <c r="I31" s="64"/>
      <c r="J31" s="63"/>
      <c r="K31" s="60"/>
      <c r="L31" s="60"/>
      <c r="M31" s="60"/>
      <c r="N31" s="61"/>
      <c r="O31" s="65"/>
      <c r="P31" s="59">
        <v>2010</v>
      </c>
      <c r="Q31" s="61">
        <v>10</v>
      </c>
      <c r="R31" s="66">
        <f t="shared" si="0"/>
        <v>0.1</v>
      </c>
      <c r="S31" s="67">
        <f t="shared" si="1"/>
        <v>2000000</v>
      </c>
      <c r="T31" s="61">
        <f t="shared" si="2"/>
        <v>8</v>
      </c>
      <c r="U31" s="61"/>
      <c r="V31" s="68">
        <f t="shared" si="3"/>
        <v>16000000</v>
      </c>
      <c r="W31" s="35">
        <f>IF(G31&lt;0,0,G31)</f>
        <v>4000000</v>
      </c>
    </row>
    <row r="32" spans="1:23" ht="120" customHeight="1" x14ac:dyDescent="0.2">
      <c r="A32" s="59">
        <v>12</v>
      </c>
      <c r="B32" s="69" t="s">
        <v>99</v>
      </c>
      <c r="C32" s="61"/>
      <c r="D32" s="59">
        <v>1</v>
      </c>
      <c r="E32" s="59" t="s">
        <v>76</v>
      </c>
      <c r="F32" s="62">
        <v>772266174</v>
      </c>
      <c r="G32" s="63">
        <v>0</v>
      </c>
      <c r="H32" s="59"/>
      <c r="I32" s="64"/>
      <c r="J32" s="63"/>
      <c r="K32" s="60"/>
      <c r="L32" s="60"/>
      <c r="M32" s="60"/>
      <c r="N32" s="61"/>
      <c r="O32" s="65"/>
      <c r="P32" s="59">
        <v>2003</v>
      </c>
      <c r="Q32" s="61">
        <v>10</v>
      </c>
      <c r="R32" s="66">
        <f t="shared" si="0"/>
        <v>0.1</v>
      </c>
      <c r="S32" s="67">
        <f t="shared" si="1"/>
        <v>77226617.400000006</v>
      </c>
      <c r="T32" s="61">
        <f t="shared" si="2"/>
        <v>15</v>
      </c>
      <c r="U32" s="61"/>
      <c r="V32" s="68">
        <f t="shared" si="3"/>
        <v>1158399261</v>
      </c>
      <c r="W32" s="35">
        <f>IF(G32&lt;0,0,G32)</f>
        <v>0</v>
      </c>
    </row>
    <row r="33" spans="1:23" s="71" customFormat="1" ht="33.75" customHeight="1" x14ac:dyDescent="0.25">
      <c r="A33" s="59">
        <f>+A32+1</f>
        <v>13</v>
      </c>
      <c r="B33" s="69" t="s">
        <v>100</v>
      </c>
      <c r="C33" s="61"/>
      <c r="D33" s="59">
        <v>3</v>
      </c>
      <c r="E33" s="59" t="s">
        <v>76</v>
      </c>
      <c r="F33" s="70">
        <v>77220000</v>
      </c>
      <c r="G33" s="63">
        <v>15444000</v>
      </c>
      <c r="H33" s="59"/>
      <c r="I33" s="64"/>
      <c r="J33" s="63"/>
      <c r="K33" s="75"/>
      <c r="L33" s="75"/>
      <c r="M33" s="75"/>
      <c r="N33" s="60"/>
      <c r="O33" s="75"/>
      <c r="P33" s="76">
        <v>2010</v>
      </c>
      <c r="Q33" s="76">
        <v>10</v>
      </c>
      <c r="R33" s="66">
        <f t="shared" si="0"/>
        <v>0.1</v>
      </c>
      <c r="S33" s="67">
        <f t="shared" si="1"/>
        <v>7722000</v>
      </c>
      <c r="T33" s="61">
        <f t="shared" si="2"/>
        <v>8</v>
      </c>
      <c r="U33" s="61"/>
      <c r="V33" s="68">
        <f t="shared" si="3"/>
        <v>61776000</v>
      </c>
      <c r="W33" s="35">
        <f>IF(G33&lt;0,0,G33)</f>
        <v>15444000</v>
      </c>
    </row>
    <row r="34" spans="1:23" ht="30" x14ac:dyDescent="0.2">
      <c r="A34" s="59">
        <v>13</v>
      </c>
      <c r="B34" s="69" t="s">
        <v>101</v>
      </c>
      <c r="C34" s="61"/>
      <c r="D34" s="59">
        <v>2</v>
      </c>
      <c r="E34" s="59" t="s">
        <v>76</v>
      </c>
      <c r="F34" s="62">
        <v>90000000</v>
      </c>
      <c r="G34" s="63">
        <v>18000000</v>
      </c>
      <c r="H34" s="59"/>
      <c r="I34" s="64"/>
      <c r="J34" s="63"/>
      <c r="K34" s="60"/>
      <c r="L34" s="60"/>
      <c r="M34" s="60"/>
      <c r="N34" s="61"/>
      <c r="O34" s="65"/>
      <c r="P34" s="59">
        <v>2010</v>
      </c>
      <c r="Q34" s="61">
        <v>10</v>
      </c>
      <c r="R34" s="66">
        <f t="shared" si="0"/>
        <v>0.1</v>
      </c>
      <c r="S34" s="67">
        <f t="shared" si="1"/>
        <v>9000000</v>
      </c>
      <c r="T34" s="61">
        <f t="shared" si="2"/>
        <v>8</v>
      </c>
      <c r="U34" s="61"/>
      <c r="V34" s="68">
        <f t="shared" si="3"/>
        <v>72000000</v>
      </c>
      <c r="W34" s="35">
        <f>IF(G34&lt;0,0,G34)</f>
        <v>18000000</v>
      </c>
    </row>
    <row r="35" spans="1:23" ht="15" customHeight="1" x14ac:dyDescent="0.2">
      <c r="A35" s="59">
        <f>+A34+1</f>
        <v>14</v>
      </c>
      <c r="B35" s="69" t="s">
        <v>102</v>
      </c>
      <c r="C35" s="61"/>
      <c r="D35" s="59">
        <v>1</v>
      </c>
      <c r="E35" s="59" t="s">
        <v>76</v>
      </c>
      <c r="F35" s="70">
        <v>38500000</v>
      </c>
      <c r="G35" s="63">
        <v>23100000</v>
      </c>
      <c r="H35" s="59"/>
      <c r="I35" s="79"/>
      <c r="J35" s="63"/>
      <c r="K35" s="61"/>
      <c r="L35" s="61"/>
      <c r="M35" s="61"/>
      <c r="N35" s="61"/>
      <c r="O35" s="65"/>
      <c r="P35" s="59">
        <v>2016</v>
      </c>
      <c r="Q35" s="61">
        <v>5</v>
      </c>
      <c r="R35" s="66">
        <f t="shared" si="0"/>
        <v>0.2</v>
      </c>
      <c r="S35" s="67">
        <f t="shared" si="1"/>
        <v>7700000</v>
      </c>
      <c r="T35" s="61">
        <f t="shared" si="2"/>
        <v>2</v>
      </c>
      <c r="U35" s="61"/>
      <c r="V35" s="68">
        <f t="shared" si="3"/>
        <v>15400000</v>
      </c>
    </row>
    <row r="36" spans="1:23" x14ac:dyDescent="0.2">
      <c r="A36" s="59">
        <v>14</v>
      </c>
      <c r="B36" s="78" t="s">
        <v>103</v>
      </c>
      <c r="C36" s="73"/>
      <c r="D36" s="59">
        <v>6</v>
      </c>
      <c r="E36" s="59" t="s">
        <v>76</v>
      </c>
      <c r="F36" s="62">
        <v>271700100</v>
      </c>
      <c r="G36" s="63">
        <v>190190070</v>
      </c>
      <c r="H36" s="59"/>
      <c r="I36" s="79"/>
      <c r="J36" s="63"/>
      <c r="K36" s="60"/>
      <c r="L36" s="60"/>
      <c r="M36" s="60"/>
      <c r="N36" s="80"/>
      <c r="O36" s="65"/>
      <c r="P36" s="59">
        <v>2015</v>
      </c>
      <c r="Q36" s="61">
        <v>10</v>
      </c>
      <c r="R36" s="66">
        <f t="shared" si="0"/>
        <v>0.1</v>
      </c>
      <c r="S36" s="67">
        <f t="shared" si="1"/>
        <v>27170010</v>
      </c>
      <c r="T36" s="61">
        <f t="shared" si="2"/>
        <v>3</v>
      </c>
      <c r="U36" s="61"/>
      <c r="V36" s="68">
        <f t="shared" si="3"/>
        <v>81510030</v>
      </c>
      <c r="W36" s="35">
        <f t="shared" ref="W36:W41" si="5">IF(G36&lt;0,0,G36)</f>
        <v>190190070</v>
      </c>
    </row>
    <row r="37" spans="1:23" ht="15" customHeight="1" x14ac:dyDescent="0.2">
      <c r="A37" s="59">
        <f>+A36+1</f>
        <v>15</v>
      </c>
      <c r="B37" s="78" t="s">
        <v>104</v>
      </c>
      <c r="C37" s="73"/>
      <c r="D37" s="59">
        <v>2</v>
      </c>
      <c r="E37" s="59" t="s">
        <v>76</v>
      </c>
      <c r="F37" s="62">
        <v>117856200</v>
      </c>
      <c r="G37" s="63">
        <v>82499340</v>
      </c>
      <c r="H37" s="59"/>
      <c r="I37" s="79"/>
      <c r="J37" s="63"/>
      <c r="K37" s="60"/>
      <c r="L37" s="60"/>
      <c r="M37" s="60"/>
      <c r="N37" s="80"/>
      <c r="O37" s="65"/>
      <c r="P37" s="59">
        <v>2015</v>
      </c>
      <c r="Q37" s="61">
        <v>10</v>
      </c>
      <c r="R37" s="66">
        <f t="shared" si="0"/>
        <v>0.1</v>
      </c>
      <c r="S37" s="67">
        <f t="shared" si="1"/>
        <v>11785620</v>
      </c>
      <c r="T37" s="61">
        <f t="shared" si="2"/>
        <v>3</v>
      </c>
      <c r="U37" s="61"/>
      <c r="V37" s="68">
        <f t="shared" si="3"/>
        <v>35356860</v>
      </c>
      <c r="W37" s="35">
        <f t="shared" si="5"/>
        <v>82499340</v>
      </c>
    </row>
    <row r="38" spans="1:23" ht="30" x14ac:dyDescent="0.2">
      <c r="A38" s="59">
        <v>15</v>
      </c>
      <c r="B38" s="78" t="s">
        <v>105</v>
      </c>
      <c r="C38" s="73"/>
      <c r="D38" s="59">
        <v>2</v>
      </c>
      <c r="E38" s="59" t="s">
        <v>76</v>
      </c>
      <c r="F38" s="62">
        <v>520258200</v>
      </c>
      <c r="G38" s="63">
        <v>364180740</v>
      </c>
      <c r="H38" s="59"/>
      <c r="I38" s="79"/>
      <c r="J38" s="63"/>
      <c r="K38" s="60"/>
      <c r="L38" s="60"/>
      <c r="M38" s="60"/>
      <c r="N38" s="80"/>
      <c r="O38" s="65"/>
      <c r="P38" s="59">
        <v>2015</v>
      </c>
      <c r="Q38" s="61">
        <v>10</v>
      </c>
      <c r="R38" s="66">
        <f t="shared" si="0"/>
        <v>0.1</v>
      </c>
      <c r="S38" s="67">
        <f t="shared" si="1"/>
        <v>52025820</v>
      </c>
      <c r="T38" s="61">
        <f t="shared" si="2"/>
        <v>3</v>
      </c>
      <c r="U38" s="61"/>
      <c r="V38" s="68">
        <f t="shared" si="3"/>
        <v>156077460</v>
      </c>
      <c r="W38" s="35">
        <f t="shared" si="5"/>
        <v>364180740</v>
      </c>
    </row>
    <row r="39" spans="1:23" ht="30" x14ac:dyDescent="0.2">
      <c r="A39" s="59">
        <f>+A38+1</f>
        <v>16</v>
      </c>
      <c r="B39" s="78" t="s">
        <v>106</v>
      </c>
      <c r="C39" s="73"/>
      <c r="D39" s="59">
        <v>10</v>
      </c>
      <c r="E39" s="59" t="s">
        <v>76</v>
      </c>
      <c r="F39" s="62">
        <v>1086172500</v>
      </c>
      <c r="G39" s="63">
        <v>760320750</v>
      </c>
      <c r="H39" s="59"/>
      <c r="I39" s="79"/>
      <c r="J39" s="63"/>
      <c r="K39" s="60"/>
      <c r="L39" s="60"/>
      <c r="M39" s="60"/>
      <c r="N39" s="80"/>
      <c r="O39" s="65"/>
      <c r="P39" s="59">
        <v>2015</v>
      </c>
      <c r="Q39" s="61">
        <v>10</v>
      </c>
      <c r="R39" s="66">
        <f t="shared" si="0"/>
        <v>0.1</v>
      </c>
      <c r="S39" s="67">
        <f t="shared" si="1"/>
        <v>108617250</v>
      </c>
      <c r="T39" s="61">
        <f t="shared" si="2"/>
        <v>3</v>
      </c>
      <c r="U39" s="61"/>
      <c r="V39" s="68">
        <f t="shared" si="3"/>
        <v>325851750</v>
      </c>
      <c r="W39" s="35">
        <f t="shared" si="5"/>
        <v>760320750</v>
      </c>
    </row>
    <row r="40" spans="1:23" ht="30" x14ac:dyDescent="0.2">
      <c r="A40" s="59">
        <v>16</v>
      </c>
      <c r="B40" s="69" t="s">
        <v>107</v>
      </c>
      <c r="C40" s="61"/>
      <c r="D40" s="59">
        <v>1</v>
      </c>
      <c r="E40" s="59" t="s">
        <v>76</v>
      </c>
      <c r="F40" s="74">
        <v>40900000</v>
      </c>
      <c r="G40" s="63">
        <v>0</v>
      </c>
      <c r="H40" s="59"/>
      <c r="I40" s="64"/>
      <c r="J40" s="63"/>
      <c r="K40" s="75"/>
      <c r="L40" s="75"/>
      <c r="M40" s="75"/>
      <c r="N40" s="60"/>
      <c r="O40" s="65"/>
      <c r="P40" s="76">
        <v>2001</v>
      </c>
      <c r="Q40" s="76">
        <v>10</v>
      </c>
      <c r="R40" s="66">
        <f t="shared" si="0"/>
        <v>0.1</v>
      </c>
      <c r="S40" s="67">
        <f t="shared" si="1"/>
        <v>4090000</v>
      </c>
      <c r="T40" s="61">
        <f t="shared" si="2"/>
        <v>17</v>
      </c>
      <c r="U40" s="61"/>
      <c r="V40" s="68">
        <f t="shared" si="3"/>
        <v>69530000</v>
      </c>
      <c r="W40" s="35">
        <f t="shared" si="5"/>
        <v>0</v>
      </c>
    </row>
    <row r="41" spans="1:23" ht="18.75" customHeight="1" x14ac:dyDescent="0.2">
      <c r="A41" s="59">
        <f>+A40+1</f>
        <v>17</v>
      </c>
      <c r="B41" s="69" t="s">
        <v>108</v>
      </c>
      <c r="C41" s="61"/>
      <c r="D41" s="59">
        <v>2</v>
      </c>
      <c r="E41" s="59" t="s">
        <v>76</v>
      </c>
      <c r="F41" s="62">
        <v>80010000</v>
      </c>
      <c r="G41" s="63">
        <v>0</v>
      </c>
      <c r="H41" s="59"/>
      <c r="I41" s="64"/>
      <c r="J41" s="63"/>
      <c r="K41" s="60"/>
      <c r="L41" s="60"/>
      <c r="M41" s="60"/>
      <c r="N41" s="61"/>
      <c r="O41" s="65"/>
      <c r="P41" s="59">
        <v>2000</v>
      </c>
      <c r="Q41" s="61">
        <v>10</v>
      </c>
      <c r="R41" s="66">
        <f t="shared" si="0"/>
        <v>0.1</v>
      </c>
      <c r="S41" s="67">
        <f t="shared" si="1"/>
        <v>8001000</v>
      </c>
      <c r="T41" s="61">
        <f t="shared" si="2"/>
        <v>18</v>
      </c>
      <c r="U41" s="61"/>
      <c r="V41" s="68">
        <f t="shared" si="3"/>
        <v>144018000</v>
      </c>
      <c r="W41" s="35">
        <f t="shared" si="5"/>
        <v>0</v>
      </c>
    </row>
    <row r="42" spans="1:23" ht="15" customHeight="1" x14ac:dyDescent="0.2">
      <c r="A42" s="59">
        <v>17</v>
      </c>
      <c r="B42" s="69" t="s">
        <v>109</v>
      </c>
      <c r="C42" s="61"/>
      <c r="D42" s="59">
        <v>1</v>
      </c>
      <c r="E42" s="59" t="s">
        <v>76</v>
      </c>
      <c r="F42" s="70">
        <v>62700000</v>
      </c>
      <c r="G42" s="63">
        <v>37620000</v>
      </c>
      <c r="H42" s="59"/>
      <c r="I42" s="79"/>
      <c r="J42" s="63"/>
      <c r="K42" s="61"/>
      <c r="L42" s="61"/>
      <c r="M42" s="61"/>
      <c r="N42" s="61"/>
      <c r="O42" s="65"/>
      <c r="P42" s="59">
        <v>2016</v>
      </c>
      <c r="Q42" s="61">
        <v>5</v>
      </c>
      <c r="R42" s="66">
        <f t="shared" si="0"/>
        <v>0.2</v>
      </c>
      <c r="S42" s="67">
        <f t="shared" si="1"/>
        <v>12540000</v>
      </c>
      <c r="T42" s="61">
        <f t="shared" si="2"/>
        <v>2</v>
      </c>
      <c r="U42" s="61"/>
      <c r="V42" s="68">
        <f t="shared" si="3"/>
        <v>25080000</v>
      </c>
    </row>
    <row r="43" spans="1:23" ht="35.25" customHeight="1" x14ac:dyDescent="0.2">
      <c r="A43" s="59">
        <f>+A42+1</f>
        <v>18</v>
      </c>
      <c r="B43" s="69" t="s">
        <v>110</v>
      </c>
      <c r="C43" s="61"/>
      <c r="D43" s="59">
        <v>3</v>
      </c>
      <c r="E43" s="59" t="s">
        <v>76</v>
      </c>
      <c r="F43" s="62">
        <v>21750000</v>
      </c>
      <c r="G43" s="63">
        <v>0</v>
      </c>
      <c r="H43" s="59"/>
      <c r="I43" s="64"/>
      <c r="J43" s="63"/>
      <c r="K43" s="60"/>
      <c r="L43" s="60"/>
      <c r="M43" s="61"/>
      <c r="N43" s="61"/>
      <c r="O43" s="75"/>
      <c r="P43" s="59">
        <v>2010</v>
      </c>
      <c r="Q43" s="61">
        <v>5</v>
      </c>
      <c r="R43" s="66">
        <f t="shared" si="0"/>
        <v>0.2</v>
      </c>
      <c r="S43" s="67">
        <f t="shared" si="1"/>
        <v>4350000</v>
      </c>
      <c r="T43" s="61">
        <f t="shared" si="2"/>
        <v>8</v>
      </c>
      <c r="U43" s="61">
        <v>0</v>
      </c>
      <c r="V43" s="68">
        <f t="shared" si="3"/>
        <v>34800000</v>
      </c>
      <c r="W43" s="35">
        <f>IF(G43&lt;0,0,G43)</f>
        <v>0</v>
      </c>
    </row>
    <row r="44" spans="1:23" s="71" customFormat="1" ht="150" x14ac:dyDescent="0.25">
      <c r="A44" s="59">
        <v>18</v>
      </c>
      <c r="B44" s="69" t="s">
        <v>111</v>
      </c>
      <c r="C44" s="61"/>
      <c r="D44" s="59">
        <v>1</v>
      </c>
      <c r="E44" s="59" t="s">
        <v>76</v>
      </c>
      <c r="F44" s="74">
        <v>51315500</v>
      </c>
      <c r="G44" s="63">
        <v>0</v>
      </c>
      <c r="H44" s="59"/>
      <c r="I44" s="64"/>
      <c r="J44" s="63"/>
      <c r="K44" s="75"/>
      <c r="L44" s="75"/>
      <c r="M44" s="75"/>
      <c r="N44" s="60"/>
      <c r="O44" s="65"/>
      <c r="P44" s="76">
        <v>1998</v>
      </c>
      <c r="Q44" s="76">
        <v>10</v>
      </c>
      <c r="R44" s="66">
        <f t="shared" si="0"/>
        <v>0.1</v>
      </c>
      <c r="S44" s="67">
        <f t="shared" si="1"/>
        <v>5131550</v>
      </c>
      <c r="T44" s="61">
        <f t="shared" si="2"/>
        <v>20</v>
      </c>
      <c r="U44" s="61"/>
      <c r="V44" s="68">
        <f t="shared" si="3"/>
        <v>102631000</v>
      </c>
      <c r="W44" s="35">
        <f>IF(G44&lt;0,0,G44)</f>
        <v>0</v>
      </c>
    </row>
    <row r="45" spans="1:23" s="84" customFormat="1" ht="165" x14ac:dyDescent="0.2">
      <c r="A45" s="59">
        <f>+A44+1</f>
        <v>19</v>
      </c>
      <c r="B45" s="69" t="s">
        <v>112</v>
      </c>
      <c r="C45" s="61"/>
      <c r="D45" s="59">
        <v>17</v>
      </c>
      <c r="E45" s="59" t="s">
        <v>76</v>
      </c>
      <c r="F45" s="62">
        <v>469766321</v>
      </c>
      <c r="G45" s="63">
        <v>0</v>
      </c>
      <c r="H45" s="59"/>
      <c r="I45" s="64"/>
      <c r="J45" s="63"/>
      <c r="K45" s="60"/>
      <c r="L45" s="60"/>
      <c r="M45" s="60"/>
      <c r="N45" s="61"/>
      <c r="O45" s="65"/>
      <c r="P45" s="59">
        <v>2003</v>
      </c>
      <c r="Q45" s="61">
        <v>10</v>
      </c>
      <c r="R45" s="66">
        <f t="shared" si="0"/>
        <v>0.1</v>
      </c>
      <c r="S45" s="67">
        <f t="shared" si="1"/>
        <v>46976632.100000001</v>
      </c>
      <c r="T45" s="61">
        <f t="shared" si="2"/>
        <v>15</v>
      </c>
      <c r="U45" s="61"/>
      <c r="V45" s="68">
        <f t="shared" si="3"/>
        <v>704649481.5</v>
      </c>
      <c r="W45" s="35">
        <f>IF(G45&lt;0,0,G45)</f>
        <v>0</v>
      </c>
    </row>
    <row r="46" spans="1:23" s="84" customFormat="1" ht="15" customHeight="1" x14ac:dyDescent="0.2">
      <c r="A46" s="59">
        <v>19</v>
      </c>
      <c r="B46" s="69" t="s">
        <v>113</v>
      </c>
      <c r="C46" s="73"/>
      <c r="D46" s="59">
        <v>2</v>
      </c>
      <c r="E46" s="59" t="s">
        <v>76</v>
      </c>
      <c r="F46" s="62">
        <v>29000000</v>
      </c>
      <c r="G46" s="63">
        <v>5800000</v>
      </c>
      <c r="H46" s="59"/>
      <c r="I46" s="79"/>
      <c r="J46" s="63"/>
      <c r="K46" s="60"/>
      <c r="L46" s="60"/>
      <c r="M46" s="60"/>
      <c r="N46" s="60"/>
      <c r="O46" s="65"/>
      <c r="P46" s="59">
        <v>2010</v>
      </c>
      <c r="Q46" s="61">
        <v>10</v>
      </c>
      <c r="R46" s="66">
        <f t="shared" si="0"/>
        <v>0.1</v>
      </c>
      <c r="S46" s="67">
        <f t="shared" si="1"/>
        <v>2900000</v>
      </c>
      <c r="T46" s="61">
        <f t="shared" si="2"/>
        <v>8</v>
      </c>
      <c r="U46" s="61"/>
      <c r="V46" s="68">
        <f t="shared" si="3"/>
        <v>23200000</v>
      </c>
      <c r="W46" s="35">
        <f>IF(G46&lt;0,0,G46)</f>
        <v>5800000</v>
      </c>
    </row>
    <row r="47" spans="1:23" ht="15" customHeight="1" x14ac:dyDescent="0.2">
      <c r="A47" s="59">
        <f>+A46+1</f>
        <v>20</v>
      </c>
      <c r="B47" s="69" t="s">
        <v>114</v>
      </c>
      <c r="C47" s="73"/>
      <c r="D47" s="59">
        <v>2</v>
      </c>
      <c r="E47" s="59" t="s">
        <v>76</v>
      </c>
      <c r="F47" s="62">
        <v>16000000</v>
      </c>
      <c r="G47" s="63">
        <v>3200000</v>
      </c>
      <c r="H47" s="59"/>
      <c r="I47" s="79"/>
      <c r="J47" s="63"/>
      <c r="K47" s="60"/>
      <c r="L47" s="60"/>
      <c r="M47" s="60"/>
      <c r="N47" s="60"/>
      <c r="O47" s="65"/>
      <c r="P47" s="59">
        <v>2010</v>
      </c>
      <c r="Q47" s="61">
        <v>10</v>
      </c>
      <c r="R47" s="66">
        <f t="shared" si="0"/>
        <v>0.1</v>
      </c>
      <c r="S47" s="67">
        <f t="shared" si="1"/>
        <v>1600000</v>
      </c>
      <c r="T47" s="61">
        <f t="shared" si="2"/>
        <v>8</v>
      </c>
      <c r="U47" s="61"/>
      <c r="V47" s="68">
        <f t="shared" si="3"/>
        <v>12800000</v>
      </c>
      <c r="W47" s="35">
        <f>IF(G47&lt;0,0,G47)</f>
        <v>3200000</v>
      </c>
    </row>
    <row r="48" spans="1:23" ht="15" customHeight="1" x14ac:dyDescent="0.2">
      <c r="A48" s="59">
        <v>20</v>
      </c>
      <c r="B48" s="69" t="s">
        <v>115</v>
      </c>
      <c r="C48" s="82"/>
      <c r="D48" s="59">
        <v>1</v>
      </c>
      <c r="E48" s="59" t="s">
        <v>76</v>
      </c>
      <c r="F48" s="62">
        <v>45580000</v>
      </c>
      <c r="G48" s="63">
        <v>39882500</v>
      </c>
      <c r="H48" s="59"/>
      <c r="I48" s="62"/>
      <c r="J48" s="63"/>
      <c r="K48" s="60"/>
      <c r="L48" s="60"/>
      <c r="M48" s="60"/>
      <c r="N48" s="61"/>
      <c r="O48" s="65"/>
      <c r="P48" s="59">
        <v>2017</v>
      </c>
      <c r="Q48" s="61">
        <v>8</v>
      </c>
      <c r="R48" s="66">
        <f t="shared" si="0"/>
        <v>0.125</v>
      </c>
      <c r="S48" s="67">
        <f t="shared" si="1"/>
        <v>5697500</v>
      </c>
      <c r="T48" s="61">
        <f t="shared" si="2"/>
        <v>1</v>
      </c>
      <c r="U48" s="61"/>
      <c r="V48" s="68">
        <f t="shared" si="3"/>
        <v>5697500</v>
      </c>
    </row>
    <row r="49" spans="1:23" ht="19.5" customHeight="1" x14ac:dyDescent="0.2">
      <c r="A49" s="59">
        <f>+A48+1</f>
        <v>21</v>
      </c>
      <c r="B49" s="69" t="s">
        <v>116</v>
      </c>
      <c r="C49" s="61"/>
      <c r="D49" s="59">
        <v>1</v>
      </c>
      <c r="E49" s="59" t="s">
        <v>76</v>
      </c>
      <c r="F49" s="70">
        <v>91000000</v>
      </c>
      <c r="G49" s="63">
        <v>18200000</v>
      </c>
      <c r="H49" s="59"/>
      <c r="I49" s="64"/>
      <c r="J49" s="63"/>
      <c r="K49" s="75"/>
      <c r="L49" s="75"/>
      <c r="M49" s="75"/>
      <c r="N49" s="60"/>
      <c r="O49" s="75"/>
      <c r="P49" s="76">
        <v>2010</v>
      </c>
      <c r="Q49" s="76">
        <v>10</v>
      </c>
      <c r="R49" s="66">
        <f t="shared" si="0"/>
        <v>0.1</v>
      </c>
      <c r="S49" s="67">
        <f t="shared" si="1"/>
        <v>9100000</v>
      </c>
      <c r="T49" s="61">
        <f t="shared" si="2"/>
        <v>8</v>
      </c>
      <c r="U49" s="61"/>
      <c r="V49" s="68">
        <f t="shared" si="3"/>
        <v>72800000</v>
      </c>
      <c r="W49" s="35">
        <f t="shared" ref="W49:W57" si="6">IF(G49&lt;0,0,G49)</f>
        <v>18200000</v>
      </c>
    </row>
    <row r="50" spans="1:23" s="72" customFormat="1" ht="21.75" customHeight="1" x14ac:dyDescent="0.2">
      <c r="A50" s="59">
        <v>21</v>
      </c>
      <c r="B50" s="78" t="s">
        <v>117</v>
      </c>
      <c r="C50" s="73"/>
      <c r="D50" s="59">
        <v>4</v>
      </c>
      <c r="E50" s="59" t="s">
        <v>76</v>
      </c>
      <c r="F50" s="62">
        <v>40802804</v>
      </c>
      <c r="G50" s="63">
        <v>30602103</v>
      </c>
      <c r="H50" s="59"/>
      <c r="I50" s="79"/>
      <c r="J50" s="63"/>
      <c r="K50" s="60"/>
      <c r="L50" s="60"/>
      <c r="M50" s="60"/>
      <c r="N50" s="80"/>
      <c r="O50" s="65" t="s">
        <v>118</v>
      </c>
      <c r="P50" s="59">
        <v>2016</v>
      </c>
      <c r="Q50" s="61">
        <v>8</v>
      </c>
      <c r="R50" s="66">
        <f t="shared" si="0"/>
        <v>0.125</v>
      </c>
      <c r="S50" s="67">
        <f t="shared" si="1"/>
        <v>5100350.5</v>
      </c>
      <c r="T50" s="61">
        <f t="shared" si="2"/>
        <v>2</v>
      </c>
      <c r="U50" s="61"/>
      <c r="V50" s="68">
        <f t="shared" si="3"/>
        <v>10200701</v>
      </c>
      <c r="W50" s="35">
        <f t="shared" si="6"/>
        <v>30602103</v>
      </c>
    </row>
    <row r="51" spans="1:23" s="72" customFormat="1" ht="30" x14ac:dyDescent="0.2">
      <c r="A51" s="59">
        <f>+A50+1</f>
        <v>22</v>
      </c>
      <c r="B51" s="78" t="s">
        <v>119</v>
      </c>
      <c r="C51" s="73"/>
      <c r="D51" s="59">
        <v>12</v>
      </c>
      <c r="E51" s="59" t="s">
        <v>76</v>
      </c>
      <c r="F51" s="62">
        <v>144909720</v>
      </c>
      <c r="G51" s="63">
        <v>108682290</v>
      </c>
      <c r="H51" s="59"/>
      <c r="I51" s="79"/>
      <c r="J51" s="63"/>
      <c r="K51" s="60"/>
      <c r="L51" s="60"/>
      <c r="M51" s="60"/>
      <c r="N51" s="80"/>
      <c r="O51" s="65" t="s">
        <v>118</v>
      </c>
      <c r="P51" s="59">
        <v>2016</v>
      </c>
      <c r="Q51" s="61">
        <v>8</v>
      </c>
      <c r="R51" s="66">
        <f t="shared" si="0"/>
        <v>0.125</v>
      </c>
      <c r="S51" s="67">
        <f t="shared" si="1"/>
        <v>18113715</v>
      </c>
      <c r="T51" s="61">
        <f t="shared" si="2"/>
        <v>2</v>
      </c>
      <c r="U51" s="61"/>
      <c r="V51" s="68">
        <f t="shared" si="3"/>
        <v>36227430</v>
      </c>
      <c r="W51" s="35">
        <f t="shared" si="6"/>
        <v>108682290</v>
      </c>
    </row>
    <row r="52" spans="1:23" s="72" customFormat="1" ht="30" x14ac:dyDescent="0.2">
      <c r="A52" s="59">
        <v>22</v>
      </c>
      <c r="B52" s="78" t="s">
        <v>120</v>
      </c>
      <c r="C52" s="73"/>
      <c r="D52" s="59">
        <v>4</v>
      </c>
      <c r="E52" s="59" t="s">
        <v>76</v>
      </c>
      <c r="F52" s="62">
        <v>24501696</v>
      </c>
      <c r="G52" s="63">
        <v>18376272</v>
      </c>
      <c r="H52" s="59"/>
      <c r="I52" s="79"/>
      <c r="J52" s="63"/>
      <c r="K52" s="60"/>
      <c r="L52" s="60"/>
      <c r="M52" s="60"/>
      <c r="N52" s="80"/>
      <c r="O52" s="65" t="s">
        <v>118</v>
      </c>
      <c r="P52" s="59">
        <v>2016</v>
      </c>
      <c r="Q52" s="61">
        <v>8</v>
      </c>
      <c r="R52" s="66">
        <f t="shared" si="0"/>
        <v>0.125</v>
      </c>
      <c r="S52" s="67">
        <f t="shared" si="1"/>
        <v>3062712</v>
      </c>
      <c r="T52" s="61">
        <f t="shared" si="2"/>
        <v>2</v>
      </c>
      <c r="U52" s="61"/>
      <c r="V52" s="68">
        <f t="shared" si="3"/>
        <v>6125424</v>
      </c>
      <c r="W52" s="35">
        <f t="shared" si="6"/>
        <v>18376272</v>
      </c>
    </row>
    <row r="53" spans="1:23" x14ac:dyDescent="0.2">
      <c r="A53" s="59">
        <f>+A52+1</f>
        <v>23</v>
      </c>
      <c r="B53" s="69" t="s">
        <v>121</v>
      </c>
      <c r="C53" s="61"/>
      <c r="D53" s="59">
        <v>1</v>
      </c>
      <c r="E53" s="59" t="s">
        <v>76</v>
      </c>
      <c r="F53" s="62">
        <v>15000000</v>
      </c>
      <c r="G53" s="63">
        <v>0</v>
      </c>
      <c r="H53" s="59"/>
      <c r="I53" s="64"/>
      <c r="J53" s="63"/>
      <c r="K53" s="75"/>
      <c r="L53" s="75"/>
      <c r="M53" s="75"/>
      <c r="N53" s="60"/>
      <c r="O53" s="75"/>
      <c r="P53" s="76">
        <v>2009</v>
      </c>
      <c r="Q53" s="76">
        <v>5</v>
      </c>
      <c r="R53" s="66">
        <f t="shared" si="0"/>
        <v>0.2</v>
      </c>
      <c r="S53" s="67">
        <f t="shared" si="1"/>
        <v>3000000</v>
      </c>
      <c r="T53" s="61">
        <f t="shared" si="2"/>
        <v>9</v>
      </c>
      <c r="U53" s="61">
        <v>0</v>
      </c>
      <c r="V53" s="68">
        <f t="shared" si="3"/>
        <v>27000000</v>
      </c>
      <c r="W53" s="35">
        <f t="shared" si="6"/>
        <v>0</v>
      </c>
    </row>
    <row r="54" spans="1:23" x14ac:dyDescent="0.2">
      <c r="A54" s="59">
        <v>23</v>
      </c>
      <c r="B54" s="69" t="s">
        <v>122</v>
      </c>
      <c r="C54" s="73"/>
      <c r="D54" s="59">
        <v>5</v>
      </c>
      <c r="E54" s="59" t="s">
        <v>76</v>
      </c>
      <c r="F54" s="62">
        <v>97500000</v>
      </c>
      <c r="G54" s="63">
        <v>19500000</v>
      </c>
      <c r="H54" s="59"/>
      <c r="I54" s="79"/>
      <c r="J54" s="63"/>
      <c r="K54" s="60"/>
      <c r="L54" s="60"/>
      <c r="M54" s="60"/>
      <c r="N54" s="80"/>
      <c r="O54" s="65"/>
      <c r="P54" s="59">
        <v>2010</v>
      </c>
      <c r="Q54" s="61">
        <v>10</v>
      </c>
      <c r="R54" s="66">
        <f t="shared" si="0"/>
        <v>0.1</v>
      </c>
      <c r="S54" s="67">
        <f t="shared" si="1"/>
        <v>9750000</v>
      </c>
      <c r="T54" s="61">
        <f t="shared" si="2"/>
        <v>8</v>
      </c>
      <c r="U54" s="61"/>
      <c r="V54" s="68">
        <f t="shared" si="3"/>
        <v>78000000</v>
      </c>
      <c r="W54" s="35">
        <f t="shared" si="6"/>
        <v>19500000</v>
      </c>
    </row>
    <row r="55" spans="1:23" s="72" customFormat="1" x14ac:dyDescent="0.2">
      <c r="A55" s="59">
        <f>+A54+1</f>
        <v>24</v>
      </c>
      <c r="B55" s="69" t="s">
        <v>123</v>
      </c>
      <c r="C55" s="61"/>
      <c r="D55" s="59">
        <v>1</v>
      </c>
      <c r="E55" s="59" t="s">
        <v>76</v>
      </c>
      <c r="F55" s="62">
        <v>19500000</v>
      </c>
      <c r="G55" s="63">
        <v>0</v>
      </c>
      <c r="H55" s="59"/>
      <c r="I55" s="79"/>
      <c r="J55" s="63"/>
      <c r="K55" s="75"/>
      <c r="L55" s="75"/>
      <c r="M55" s="75"/>
      <c r="N55" s="60"/>
      <c r="O55" s="75"/>
      <c r="P55" s="76">
        <v>2009</v>
      </c>
      <c r="Q55" s="76">
        <v>8</v>
      </c>
      <c r="R55" s="66">
        <f t="shared" si="0"/>
        <v>0.125</v>
      </c>
      <c r="S55" s="67">
        <f t="shared" si="1"/>
        <v>2437500</v>
      </c>
      <c r="T55" s="61">
        <f t="shared" si="2"/>
        <v>9</v>
      </c>
      <c r="U55" s="61"/>
      <c r="V55" s="68">
        <f t="shared" si="3"/>
        <v>21937500</v>
      </c>
      <c r="W55" s="35">
        <f t="shared" si="6"/>
        <v>0</v>
      </c>
    </row>
    <row r="56" spans="1:23" s="72" customFormat="1" ht="30" x14ac:dyDescent="0.2">
      <c r="A56" s="59">
        <v>24</v>
      </c>
      <c r="B56" s="69" t="s">
        <v>124</v>
      </c>
      <c r="C56" s="61"/>
      <c r="D56" s="59">
        <v>1</v>
      </c>
      <c r="E56" s="59" t="s">
        <v>76</v>
      </c>
      <c r="F56" s="70">
        <v>35489000</v>
      </c>
      <c r="G56" s="63">
        <v>4436125</v>
      </c>
      <c r="H56" s="59"/>
      <c r="I56" s="64"/>
      <c r="J56" s="63"/>
      <c r="K56" s="60"/>
      <c r="L56" s="60"/>
      <c r="M56" s="60"/>
      <c r="N56" s="61"/>
      <c r="O56" s="65"/>
      <c r="P56" s="59">
        <v>2011</v>
      </c>
      <c r="Q56" s="61">
        <v>8</v>
      </c>
      <c r="R56" s="66">
        <f t="shared" si="0"/>
        <v>0.125</v>
      </c>
      <c r="S56" s="67">
        <f t="shared" si="1"/>
        <v>4436125</v>
      </c>
      <c r="T56" s="61">
        <f t="shared" si="2"/>
        <v>7</v>
      </c>
      <c r="U56" s="61"/>
      <c r="V56" s="68">
        <f t="shared" si="3"/>
        <v>31052875</v>
      </c>
      <c r="W56" s="35">
        <f t="shared" si="6"/>
        <v>4436125</v>
      </c>
    </row>
    <row r="57" spans="1:23" s="72" customFormat="1" ht="30" x14ac:dyDescent="0.2">
      <c r="A57" s="59">
        <f>+A56+1</f>
        <v>25</v>
      </c>
      <c r="B57" s="69" t="s">
        <v>125</v>
      </c>
      <c r="C57" s="61"/>
      <c r="D57" s="59">
        <v>7</v>
      </c>
      <c r="E57" s="59" t="s">
        <v>76</v>
      </c>
      <c r="F57" s="70">
        <v>98000000</v>
      </c>
      <c r="G57" s="63">
        <v>0</v>
      </c>
      <c r="H57" s="59"/>
      <c r="I57" s="64"/>
      <c r="J57" s="63"/>
      <c r="K57" s="60"/>
      <c r="L57" s="60"/>
      <c r="M57" s="60"/>
      <c r="N57" s="61"/>
      <c r="O57" s="65"/>
      <c r="P57" s="59">
        <v>2010</v>
      </c>
      <c r="Q57" s="61">
        <v>8</v>
      </c>
      <c r="R57" s="66">
        <f t="shared" si="0"/>
        <v>0.125</v>
      </c>
      <c r="S57" s="67">
        <f t="shared" si="1"/>
        <v>12250000</v>
      </c>
      <c r="T57" s="61">
        <f t="shared" si="2"/>
        <v>8</v>
      </c>
      <c r="U57" s="61"/>
      <c r="V57" s="68">
        <f t="shared" si="3"/>
        <v>98000000</v>
      </c>
      <c r="W57" s="35">
        <f t="shared" si="6"/>
        <v>0</v>
      </c>
    </row>
    <row r="58" spans="1:23" s="71" customFormat="1" x14ac:dyDescent="0.25">
      <c r="A58" s="59">
        <v>25</v>
      </c>
      <c r="B58" s="81" t="s">
        <v>126</v>
      </c>
      <c r="C58" s="82"/>
      <c r="D58" s="59">
        <v>1</v>
      </c>
      <c r="E58" s="59" t="s">
        <v>76</v>
      </c>
      <c r="F58" s="83">
        <v>28867857</v>
      </c>
      <c r="G58" s="63">
        <v>25259374.875</v>
      </c>
      <c r="H58" s="59"/>
      <c r="I58" s="79"/>
      <c r="J58" s="63"/>
      <c r="K58" s="60"/>
      <c r="L58" s="60"/>
      <c r="M58" s="60"/>
      <c r="N58" s="80"/>
      <c r="O58" s="65"/>
      <c r="P58" s="59">
        <v>2017</v>
      </c>
      <c r="Q58" s="61">
        <v>8</v>
      </c>
      <c r="R58" s="66">
        <f t="shared" si="0"/>
        <v>0.125</v>
      </c>
      <c r="S58" s="67">
        <f t="shared" si="1"/>
        <v>3608482.125</v>
      </c>
      <c r="T58" s="61">
        <f t="shared" si="2"/>
        <v>1</v>
      </c>
      <c r="U58" s="61"/>
      <c r="V58" s="68">
        <f t="shared" si="3"/>
        <v>3608482.125</v>
      </c>
      <c r="W58" s="35"/>
    </row>
    <row r="59" spans="1:23" s="71" customFormat="1" x14ac:dyDescent="0.25">
      <c r="A59" s="59">
        <f>+A58+1</f>
        <v>26</v>
      </c>
      <c r="B59" s="69" t="s">
        <v>127</v>
      </c>
      <c r="C59" s="73"/>
      <c r="D59" s="59">
        <v>9</v>
      </c>
      <c r="E59" s="59" t="s">
        <v>76</v>
      </c>
      <c r="F59" s="62">
        <v>142200000</v>
      </c>
      <c r="G59" s="63">
        <v>14220000</v>
      </c>
      <c r="H59" s="59"/>
      <c r="I59" s="79"/>
      <c r="J59" s="63"/>
      <c r="K59" s="60"/>
      <c r="L59" s="60"/>
      <c r="M59" s="60"/>
      <c r="N59" s="80"/>
      <c r="O59" s="75"/>
      <c r="P59" s="59">
        <v>2009</v>
      </c>
      <c r="Q59" s="61">
        <v>10</v>
      </c>
      <c r="R59" s="66">
        <f t="shared" si="0"/>
        <v>0.1</v>
      </c>
      <c r="S59" s="67">
        <f t="shared" si="1"/>
        <v>14220000</v>
      </c>
      <c r="T59" s="61">
        <f t="shared" si="2"/>
        <v>9</v>
      </c>
      <c r="U59" s="61"/>
      <c r="V59" s="68">
        <f t="shared" si="3"/>
        <v>127980000</v>
      </c>
      <c r="W59" s="35">
        <f t="shared" ref="W59:W80" si="7">IF(G59&lt;0,0,G59)</f>
        <v>14220000</v>
      </c>
    </row>
    <row r="60" spans="1:23" ht="27.75" customHeight="1" x14ac:dyDescent="0.2">
      <c r="A60" s="59">
        <v>26</v>
      </c>
      <c r="B60" s="78" t="s">
        <v>128</v>
      </c>
      <c r="C60" s="61"/>
      <c r="D60" s="59">
        <v>20</v>
      </c>
      <c r="E60" s="59" t="s">
        <v>76</v>
      </c>
      <c r="F60" s="62">
        <v>130000000</v>
      </c>
      <c r="G60" s="63">
        <v>39000000</v>
      </c>
      <c r="H60" s="59"/>
      <c r="I60" s="79"/>
      <c r="J60" s="63"/>
      <c r="K60" s="60"/>
      <c r="L60" s="60"/>
      <c r="M60" s="60"/>
      <c r="N60" s="61"/>
      <c r="O60" s="65"/>
      <c r="P60" s="59">
        <v>2011</v>
      </c>
      <c r="Q60" s="61">
        <v>10</v>
      </c>
      <c r="R60" s="66">
        <f t="shared" si="0"/>
        <v>0.1</v>
      </c>
      <c r="S60" s="67">
        <f t="shared" si="1"/>
        <v>13000000</v>
      </c>
      <c r="T60" s="61">
        <f t="shared" si="2"/>
        <v>7</v>
      </c>
      <c r="U60" s="61"/>
      <c r="V60" s="68">
        <f t="shared" si="3"/>
        <v>91000000</v>
      </c>
      <c r="W60" s="35">
        <f t="shared" si="7"/>
        <v>39000000</v>
      </c>
    </row>
    <row r="61" spans="1:23" ht="15.75" customHeight="1" x14ac:dyDescent="0.2">
      <c r="A61" s="59">
        <f>+A60+1</f>
        <v>27</v>
      </c>
      <c r="B61" s="69" t="s">
        <v>129</v>
      </c>
      <c r="C61" s="61"/>
      <c r="D61" s="59">
        <v>1</v>
      </c>
      <c r="E61" s="59" t="s">
        <v>76</v>
      </c>
      <c r="F61" s="85">
        <v>70000000</v>
      </c>
      <c r="G61" s="63">
        <v>7000000</v>
      </c>
      <c r="H61" s="59"/>
      <c r="I61" s="79"/>
      <c r="J61" s="63"/>
      <c r="K61" s="60"/>
      <c r="L61" s="60"/>
      <c r="M61" s="60"/>
      <c r="N61" s="61"/>
      <c r="O61" s="65"/>
      <c r="P61" s="59">
        <v>2009</v>
      </c>
      <c r="Q61" s="61">
        <v>10</v>
      </c>
      <c r="R61" s="66">
        <f t="shared" si="0"/>
        <v>0.1</v>
      </c>
      <c r="S61" s="67">
        <f t="shared" si="1"/>
        <v>7000000</v>
      </c>
      <c r="T61" s="61">
        <f t="shared" si="2"/>
        <v>9</v>
      </c>
      <c r="U61" s="61"/>
      <c r="V61" s="68">
        <f t="shared" si="3"/>
        <v>63000000</v>
      </c>
      <c r="W61" s="35">
        <f t="shared" si="7"/>
        <v>7000000</v>
      </c>
    </row>
    <row r="62" spans="1:23" ht="30" x14ac:dyDescent="0.2">
      <c r="A62" s="59">
        <v>27</v>
      </c>
      <c r="B62" s="69" t="s">
        <v>130</v>
      </c>
      <c r="C62" s="61"/>
      <c r="D62" s="59">
        <v>1</v>
      </c>
      <c r="E62" s="59" t="s">
        <v>76</v>
      </c>
      <c r="F62" s="70">
        <v>72371000</v>
      </c>
      <c r="G62" s="63">
        <v>14474200</v>
      </c>
      <c r="H62" s="59"/>
      <c r="I62" s="79"/>
      <c r="J62" s="63"/>
      <c r="K62" s="60"/>
      <c r="L62" s="60"/>
      <c r="M62" s="60"/>
      <c r="N62" s="60"/>
      <c r="O62" s="65"/>
      <c r="P62" s="59">
        <v>2010</v>
      </c>
      <c r="Q62" s="61">
        <v>10</v>
      </c>
      <c r="R62" s="66">
        <f t="shared" si="0"/>
        <v>0.1</v>
      </c>
      <c r="S62" s="67">
        <f t="shared" si="1"/>
        <v>7237100</v>
      </c>
      <c r="T62" s="61">
        <f t="shared" si="2"/>
        <v>8</v>
      </c>
      <c r="U62" s="61"/>
      <c r="V62" s="68">
        <f t="shared" si="3"/>
        <v>57896800</v>
      </c>
      <c r="W62" s="35">
        <f t="shared" si="7"/>
        <v>14474200</v>
      </c>
    </row>
    <row r="63" spans="1:23" ht="15.75" customHeight="1" x14ac:dyDescent="0.2">
      <c r="A63" s="59">
        <f>+A62+1</f>
        <v>28</v>
      </c>
      <c r="B63" s="69" t="s">
        <v>131</v>
      </c>
      <c r="C63" s="61"/>
      <c r="D63" s="59">
        <v>29</v>
      </c>
      <c r="E63" s="59" t="s">
        <v>76</v>
      </c>
      <c r="F63" s="62">
        <v>563000000</v>
      </c>
      <c r="G63" s="63">
        <v>83700000</v>
      </c>
      <c r="H63" s="59"/>
      <c r="I63" s="79"/>
      <c r="J63" s="63"/>
      <c r="K63" s="60"/>
      <c r="L63" s="60"/>
      <c r="M63" s="60"/>
      <c r="N63" s="61"/>
      <c r="O63" s="65"/>
      <c r="P63" s="59">
        <v>2008</v>
      </c>
      <c r="Q63" s="61">
        <v>10</v>
      </c>
      <c r="R63" s="66">
        <f t="shared" si="0"/>
        <v>0.1</v>
      </c>
      <c r="S63" s="67">
        <f t="shared" si="1"/>
        <v>56300000</v>
      </c>
      <c r="T63" s="61">
        <f t="shared" si="2"/>
        <v>10</v>
      </c>
      <c r="U63" s="61"/>
      <c r="V63" s="68">
        <f t="shared" si="3"/>
        <v>563000000</v>
      </c>
      <c r="W63" s="35">
        <f t="shared" si="7"/>
        <v>83700000</v>
      </c>
    </row>
    <row r="64" spans="1:23" ht="30" customHeight="1" x14ac:dyDescent="0.2">
      <c r="A64" s="59">
        <v>28</v>
      </c>
      <c r="B64" s="69" t="s">
        <v>132</v>
      </c>
      <c r="C64" s="73"/>
      <c r="D64" s="59">
        <v>46</v>
      </c>
      <c r="E64" s="59" t="s">
        <v>76</v>
      </c>
      <c r="F64" s="62">
        <v>887000000</v>
      </c>
      <c r="G64" s="63">
        <v>161850000</v>
      </c>
      <c r="H64" s="59"/>
      <c r="I64" s="79"/>
      <c r="J64" s="63"/>
      <c r="K64" s="60"/>
      <c r="L64" s="60"/>
      <c r="M64" s="60"/>
      <c r="N64" s="80"/>
      <c r="O64" s="75"/>
      <c r="P64" s="59">
        <v>2010</v>
      </c>
      <c r="Q64" s="61">
        <v>10</v>
      </c>
      <c r="R64" s="66">
        <f t="shared" si="0"/>
        <v>0.1</v>
      </c>
      <c r="S64" s="67">
        <f t="shared" si="1"/>
        <v>88700000</v>
      </c>
      <c r="T64" s="61">
        <f t="shared" si="2"/>
        <v>8</v>
      </c>
      <c r="U64" s="61"/>
      <c r="V64" s="68">
        <f t="shared" si="3"/>
        <v>709600000</v>
      </c>
      <c r="W64" s="35">
        <f t="shared" si="7"/>
        <v>161850000</v>
      </c>
    </row>
    <row r="65" spans="1:23" x14ac:dyDescent="0.2">
      <c r="A65" s="59">
        <f>+A64+1</f>
        <v>29</v>
      </c>
      <c r="B65" s="69" t="s">
        <v>133</v>
      </c>
      <c r="C65" s="73"/>
      <c r="D65" s="59">
        <v>14</v>
      </c>
      <c r="E65" s="59" t="s">
        <v>76</v>
      </c>
      <c r="F65" s="62">
        <v>98000000</v>
      </c>
      <c r="G65" s="63">
        <v>19600000</v>
      </c>
      <c r="H65" s="59"/>
      <c r="I65" s="79"/>
      <c r="J65" s="63"/>
      <c r="K65" s="60"/>
      <c r="L65" s="60"/>
      <c r="M65" s="60"/>
      <c r="N65" s="80"/>
      <c r="O65" s="75"/>
      <c r="P65" s="59">
        <v>2010</v>
      </c>
      <c r="Q65" s="61">
        <v>10</v>
      </c>
      <c r="R65" s="66">
        <f t="shared" si="0"/>
        <v>0.1</v>
      </c>
      <c r="S65" s="67">
        <f t="shared" si="1"/>
        <v>9800000</v>
      </c>
      <c r="T65" s="61">
        <f t="shared" si="2"/>
        <v>8</v>
      </c>
      <c r="U65" s="61"/>
      <c r="V65" s="68">
        <f t="shared" si="3"/>
        <v>78400000</v>
      </c>
      <c r="W65" s="35">
        <f t="shared" si="7"/>
        <v>19600000</v>
      </c>
    </row>
    <row r="66" spans="1:23" ht="18" customHeight="1" x14ac:dyDescent="0.2">
      <c r="A66" s="59">
        <v>29</v>
      </c>
      <c r="B66" s="69" t="s">
        <v>134</v>
      </c>
      <c r="C66" s="73"/>
      <c r="D66" s="59">
        <v>26</v>
      </c>
      <c r="E66" s="59" t="s">
        <v>76</v>
      </c>
      <c r="F66" s="62">
        <v>182000000</v>
      </c>
      <c r="G66" s="63">
        <v>36400000</v>
      </c>
      <c r="H66" s="59"/>
      <c r="I66" s="79"/>
      <c r="J66" s="63"/>
      <c r="K66" s="60"/>
      <c r="L66" s="60"/>
      <c r="M66" s="60"/>
      <c r="N66" s="80"/>
      <c r="O66" s="65"/>
      <c r="P66" s="59">
        <v>2010</v>
      </c>
      <c r="Q66" s="61">
        <v>10</v>
      </c>
      <c r="R66" s="66">
        <f t="shared" si="0"/>
        <v>0.1</v>
      </c>
      <c r="S66" s="67">
        <f t="shared" si="1"/>
        <v>18200000</v>
      </c>
      <c r="T66" s="61">
        <f t="shared" si="2"/>
        <v>8</v>
      </c>
      <c r="U66" s="61"/>
      <c r="V66" s="68">
        <f t="shared" si="3"/>
        <v>145600000</v>
      </c>
      <c r="W66" s="35">
        <f t="shared" si="7"/>
        <v>36400000</v>
      </c>
    </row>
    <row r="67" spans="1:23" ht="18" customHeight="1" x14ac:dyDescent="0.2">
      <c r="A67" s="59">
        <f>+A66+1</f>
        <v>30</v>
      </c>
      <c r="B67" s="69" t="s">
        <v>135</v>
      </c>
      <c r="C67" s="61"/>
      <c r="D67" s="59">
        <v>2</v>
      </c>
      <c r="E67" s="59" t="s">
        <v>76</v>
      </c>
      <c r="F67" s="62">
        <v>70000000</v>
      </c>
      <c r="G67" s="63">
        <v>14000000</v>
      </c>
      <c r="H67" s="59"/>
      <c r="I67" s="79"/>
      <c r="J67" s="63"/>
      <c r="K67" s="60"/>
      <c r="L67" s="60"/>
      <c r="M67" s="60"/>
      <c r="N67" s="61"/>
      <c r="O67" s="65"/>
      <c r="P67" s="59">
        <v>2010</v>
      </c>
      <c r="Q67" s="61">
        <v>10</v>
      </c>
      <c r="R67" s="66">
        <f t="shared" si="0"/>
        <v>0.1</v>
      </c>
      <c r="S67" s="67">
        <f t="shared" si="1"/>
        <v>7000000</v>
      </c>
      <c r="T67" s="61">
        <f t="shared" si="2"/>
        <v>8</v>
      </c>
      <c r="U67" s="61"/>
      <c r="V67" s="68">
        <f t="shared" si="3"/>
        <v>56000000</v>
      </c>
      <c r="W67" s="35">
        <f t="shared" si="7"/>
        <v>14000000</v>
      </c>
    </row>
    <row r="68" spans="1:23" ht="18" customHeight="1" x14ac:dyDescent="0.2">
      <c r="A68" s="59">
        <v>30</v>
      </c>
      <c r="B68" s="69" t="s">
        <v>136</v>
      </c>
      <c r="C68" s="73"/>
      <c r="D68" s="59">
        <v>55</v>
      </c>
      <c r="E68" s="59" t="s">
        <v>76</v>
      </c>
      <c r="F68" s="62">
        <v>385000000</v>
      </c>
      <c r="G68" s="63">
        <v>73500000</v>
      </c>
      <c r="H68" s="59"/>
      <c r="I68" s="79"/>
      <c r="J68" s="63"/>
      <c r="K68" s="60"/>
      <c r="L68" s="60"/>
      <c r="M68" s="60"/>
      <c r="N68" s="80"/>
      <c r="O68" s="65"/>
      <c r="P68" s="59">
        <v>2010</v>
      </c>
      <c r="Q68" s="61">
        <v>10</v>
      </c>
      <c r="R68" s="66">
        <f t="shared" si="0"/>
        <v>0.1</v>
      </c>
      <c r="S68" s="67">
        <f t="shared" si="1"/>
        <v>38500000</v>
      </c>
      <c r="T68" s="61">
        <f t="shared" si="2"/>
        <v>8</v>
      </c>
      <c r="U68" s="61"/>
      <c r="V68" s="68">
        <f t="shared" si="3"/>
        <v>308000000</v>
      </c>
      <c r="W68" s="35">
        <f t="shared" si="7"/>
        <v>73500000</v>
      </c>
    </row>
    <row r="69" spans="1:23" ht="18" customHeight="1" x14ac:dyDescent="0.2">
      <c r="A69" s="59">
        <f>+A68+1</f>
        <v>31</v>
      </c>
      <c r="B69" s="78" t="s">
        <v>137</v>
      </c>
      <c r="C69" s="61"/>
      <c r="D69" s="59">
        <v>10</v>
      </c>
      <c r="E69" s="59" t="s">
        <v>76</v>
      </c>
      <c r="F69" s="62">
        <v>70000000</v>
      </c>
      <c r="G69" s="63">
        <v>21000000</v>
      </c>
      <c r="H69" s="59"/>
      <c r="I69" s="79"/>
      <c r="J69" s="63"/>
      <c r="K69" s="60"/>
      <c r="L69" s="60"/>
      <c r="M69" s="60"/>
      <c r="N69" s="61"/>
      <c r="O69" s="65"/>
      <c r="P69" s="59">
        <v>2011</v>
      </c>
      <c r="Q69" s="61">
        <v>10</v>
      </c>
      <c r="R69" s="66">
        <f t="shared" si="0"/>
        <v>0.1</v>
      </c>
      <c r="S69" s="67">
        <f t="shared" si="1"/>
        <v>7000000</v>
      </c>
      <c r="T69" s="61">
        <f t="shared" si="2"/>
        <v>7</v>
      </c>
      <c r="U69" s="61"/>
      <c r="V69" s="68">
        <f t="shared" si="3"/>
        <v>49000000</v>
      </c>
      <c r="W69" s="35">
        <f t="shared" si="7"/>
        <v>21000000</v>
      </c>
    </row>
    <row r="70" spans="1:23" ht="30" x14ac:dyDescent="0.25">
      <c r="A70" s="59">
        <v>31</v>
      </c>
      <c r="B70" s="86" t="s">
        <v>138</v>
      </c>
      <c r="C70" s="87"/>
      <c r="D70" s="87">
        <v>1</v>
      </c>
      <c r="E70" s="59" t="s">
        <v>76</v>
      </c>
      <c r="F70" s="74">
        <v>1473000000</v>
      </c>
      <c r="G70" s="63">
        <v>589200000</v>
      </c>
      <c r="H70" s="59"/>
      <c r="I70" s="79"/>
      <c r="J70" s="63"/>
      <c r="K70" s="88"/>
      <c r="L70" s="88"/>
      <c r="M70" s="88"/>
      <c r="N70" s="88"/>
      <c r="O70" s="88"/>
      <c r="P70" s="59">
        <v>2012</v>
      </c>
      <c r="Q70" s="59">
        <v>10</v>
      </c>
      <c r="R70" s="66">
        <f t="shared" si="0"/>
        <v>0.1</v>
      </c>
      <c r="S70" s="67">
        <f t="shared" si="1"/>
        <v>147300000</v>
      </c>
      <c r="T70" s="61">
        <f t="shared" si="2"/>
        <v>6</v>
      </c>
      <c r="U70" s="61"/>
      <c r="V70" s="68">
        <f t="shared" si="3"/>
        <v>883800000</v>
      </c>
      <c r="W70" s="35">
        <f t="shared" si="7"/>
        <v>589200000</v>
      </c>
    </row>
    <row r="71" spans="1:23" ht="60" x14ac:dyDescent="0.25">
      <c r="A71" s="59">
        <f>+A70+1</f>
        <v>32</v>
      </c>
      <c r="B71" s="86" t="s">
        <v>139</v>
      </c>
      <c r="C71" s="89"/>
      <c r="D71" s="89">
        <v>1</v>
      </c>
      <c r="E71" s="59" t="s">
        <v>76</v>
      </c>
      <c r="F71" s="74">
        <v>1566000000</v>
      </c>
      <c r="G71" s="63">
        <v>626400000</v>
      </c>
      <c r="H71" s="59"/>
      <c r="I71" s="79"/>
      <c r="J71" s="63"/>
      <c r="K71" s="88"/>
      <c r="L71" s="88"/>
      <c r="M71" s="88"/>
      <c r="N71" s="88"/>
      <c r="O71" s="88"/>
      <c r="P71" s="59">
        <v>2012</v>
      </c>
      <c r="Q71" s="59">
        <v>10</v>
      </c>
      <c r="R71" s="66">
        <f t="shared" si="0"/>
        <v>0.1</v>
      </c>
      <c r="S71" s="67">
        <f t="shared" si="1"/>
        <v>156600000</v>
      </c>
      <c r="T71" s="61">
        <f t="shared" si="2"/>
        <v>6</v>
      </c>
      <c r="U71" s="61"/>
      <c r="V71" s="68">
        <f t="shared" si="3"/>
        <v>939600000</v>
      </c>
      <c r="W71" s="35">
        <f t="shared" si="7"/>
        <v>626400000</v>
      </c>
    </row>
    <row r="72" spans="1:23" ht="31.5" customHeight="1" x14ac:dyDescent="0.25">
      <c r="A72" s="59">
        <v>32</v>
      </c>
      <c r="B72" s="86" t="s">
        <v>140</v>
      </c>
      <c r="C72" s="87"/>
      <c r="D72" s="87">
        <v>1</v>
      </c>
      <c r="E72" s="59" t="s">
        <v>76</v>
      </c>
      <c r="F72" s="74">
        <v>1244935000</v>
      </c>
      <c r="G72" s="63">
        <v>497974000</v>
      </c>
      <c r="H72" s="59"/>
      <c r="I72" s="79"/>
      <c r="J72" s="63"/>
      <c r="K72" s="88"/>
      <c r="L72" s="88"/>
      <c r="M72" s="88"/>
      <c r="N72" s="88"/>
      <c r="O72" s="88"/>
      <c r="P72" s="59">
        <v>2012</v>
      </c>
      <c r="Q72" s="59">
        <v>10</v>
      </c>
      <c r="R72" s="66">
        <f t="shared" si="0"/>
        <v>0.1</v>
      </c>
      <c r="S72" s="67">
        <f t="shared" si="1"/>
        <v>124493500</v>
      </c>
      <c r="T72" s="61">
        <f t="shared" si="2"/>
        <v>6</v>
      </c>
      <c r="U72" s="61"/>
      <c r="V72" s="68">
        <f t="shared" si="3"/>
        <v>746961000</v>
      </c>
      <c r="W72" s="35">
        <f t="shared" si="7"/>
        <v>497974000</v>
      </c>
    </row>
    <row r="73" spans="1:23" ht="30" x14ac:dyDescent="0.2">
      <c r="A73" s="59">
        <f>+A72+1</f>
        <v>33</v>
      </c>
      <c r="B73" s="78" t="s">
        <v>141</v>
      </c>
      <c r="C73" s="73"/>
      <c r="D73" s="59">
        <v>8</v>
      </c>
      <c r="E73" s="59" t="s">
        <v>76</v>
      </c>
      <c r="F73" s="62">
        <v>714000000</v>
      </c>
      <c r="G73" s="63">
        <v>446250000</v>
      </c>
      <c r="H73" s="59"/>
      <c r="I73" s="79"/>
      <c r="J73" s="63"/>
      <c r="K73" s="60"/>
      <c r="L73" s="60"/>
      <c r="M73" s="60"/>
      <c r="N73" s="80"/>
      <c r="O73" s="65"/>
      <c r="P73" s="59">
        <v>2015</v>
      </c>
      <c r="Q73" s="61">
        <v>8</v>
      </c>
      <c r="R73" s="66">
        <f t="shared" si="0"/>
        <v>0.125</v>
      </c>
      <c r="S73" s="67">
        <f t="shared" si="1"/>
        <v>89250000</v>
      </c>
      <c r="T73" s="61">
        <f t="shared" si="2"/>
        <v>3</v>
      </c>
      <c r="U73" s="61"/>
      <c r="V73" s="68">
        <f t="shared" si="3"/>
        <v>267750000</v>
      </c>
      <c r="W73" s="35">
        <f t="shared" si="7"/>
        <v>446250000</v>
      </c>
    </row>
    <row r="74" spans="1:23" ht="30" x14ac:dyDescent="0.2">
      <c r="A74" s="59">
        <v>33</v>
      </c>
      <c r="B74" s="78" t="s">
        <v>142</v>
      </c>
      <c r="C74" s="73"/>
      <c r="D74" s="59">
        <v>16</v>
      </c>
      <c r="E74" s="59" t="s">
        <v>76</v>
      </c>
      <c r="F74" s="62">
        <v>1406832000</v>
      </c>
      <c r="G74" s="63">
        <v>879270000</v>
      </c>
      <c r="H74" s="59"/>
      <c r="I74" s="79"/>
      <c r="J74" s="63"/>
      <c r="K74" s="60"/>
      <c r="L74" s="60"/>
      <c r="M74" s="60"/>
      <c r="N74" s="80"/>
      <c r="O74" s="65"/>
      <c r="P74" s="59">
        <v>2015</v>
      </c>
      <c r="Q74" s="61">
        <v>8</v>
      </c>
      <c r="R74" s="66">
        <f t="shared" ref="R74:R137" si="8">100%/Q74</f>
        <v>0.125</v>
      </c>
      <c r="S74" s="67">
        <f t="shared" ref="S74:S137" si="9">F74/Q74</f>
        <v>175854000</v>
      </c>
      <c r="T74" s="61">
        <f t="shared" ref="T74:T137" si="10">2018-P74</f>
        <v>3</v>
      </c>
      <c r="U74" s="61"/>
      <c r="V74" s="68">
        <f t="shared" ref="V74:V137" si="11">S74*T74</f>
        <v>527562000</v>
      </c>
      <c r="W74" s="35">
        <f t="shared" si="7"/>
        <v>879270000</v>
      </c>
    </row>
    <row r="75" spans="1:23" ht="18" customHeight="1" x14ac:dyDescent="0.2">
      <c r="A75" s="59">
        <f>+A74+1</f>
        <v>34</v>
      </c>
      <c r="B75" s="69" t="s">
        <v>143</v>
      </c>
      <c r="C75" s="61"/>
      <c r="D75" s="59">
        <v>2</v>
      </c>
      <c r="E75" s="59" t="s">
        <v>76</v>
      </c>
      <c r="F75" s="70">
        <v>84000000</v>
      </c>
      <c r="G75" s="63">
        <v>16800000</v>
      </c>
      <c r="H75" s="59"/>
      <c r="I75" s="79"/>
      <c r="J75" s="63"/>
      <c r="K75" s="60"/>
      <c r="L75" s="60"/>
      <c r="M75" s="60"/>
      <c r="N75" s="61"/>
      <c r="O75" s="65"/>
      <c r="P75" s="59">
        <v>2010</v>
      </c>
      <c r="Q75" s="61">
        <v>10</v>
      </c>
      <c r="R75" s="66">
        <f t="shared" si="8"/>
        <v>0.1</v>
      </c>
      <c r="S75" s="67">
        <f t="shared" si="9"/>
        <v>8400000</v>
      </c>
      <c r="T75" s="61">
        <f t="shared" si="10"/>
        <v>8</v>
      </c>
      <c r="U75" s="61"/>
      <c r="V75" s="68">
        <f t="shared" si="11"/>
        <v>67200000</v>
      </c>
      <c r="W75" s="35">
        <f t="shared" si="7"/>
        <v>16800000</v>
      </c>
    </row>
    <row r="76" spans="1:23" ht="30" x14ac:dyDescent="0.2">
      <c r="A76" s="59">
        <v>34</v>
      </c>
      <c r="B76" s="69" t="s">
        <v>144</v>
      </c>
      <c r="C76" s="61"/>
      <c r="D76" s="59">
        <v>1</v>
      </c>
      <c r="E76" s="59" t="s">
        <v>76</v>
      </c>
      <c r="F76" s="62">
        <v>14956000</v>
      </c>
      <c r="G76" s="63">
        <v>1495600</v>
      </c>
      <c r="H76" s="59"/>
      <c r="I76" s="79"/>
      <c r="J76" s="63"/>
      <c r="K76" s="60"/>
      <c r="L76" s="60"/>
      <c r="M76" s="60"/>
      <c r="N76" s="61"/>
      <c r="O76" s="65"/>
      <c r="P76" s="59">
        <v>2009</v>
      </c>
      <c r="Q76" s="61">
        <v>10</v>
      </c>
      <c r="R76" s="66">
        <f t="shared" si="8"/>
        <v>0.1</v>
      </c>
      <c r="S76" s="67">
        <f t="shared" si="9"/>
        <v>1495600</v>
      </c>
      <c r="T76" s="61">
        <f t="shared" si="10"/>
        <v>9</v>
      </c>
      <c r="U76" s="61"/>
      <c r="V76" s="68">
        <f t="shared" si="11"/>
        <v>13460400</v>
      </c>
      <c r="W76" s="35">
        <f t="shared" si="7"/>
        <v>1495600</v>
      </c>
    </row>
    <row r="77" spans="1:23" ht="18" customHeight="1" x14ac:dyDescent="0.2">
      <c r="A77" s="59">
        <f>+A76+1</f>
        <v>35</v>
      </c>
      <c r="B77" s="69" t="s">
        <v>145</v>
      </c>
      <c r="C77" s="61"/>
      <c r="D77" s="59">
        <v>2</v>
      </c>
      <c r="E77" s="59" t="s">
        <v>76</v>
      </c>
      <c r="F77" s="70">
        <v>74000000</v>
      </c>
      <c r="G77" s="63">
        <v>14800000</v>
      </c>
      <c r="H77" s="59"/>
      <c r="I77" s="79"/>
      <c r="J77" s="63"/>
      <c r="K77" s="60"/>
      <c r="L77" s="60"/>
      <c r="M77" s="60"/>
      <c r="N77" s="60"/>
      <c r="O77" s="65"/>
      <c r="P77" s="59">
        <v>2010</v>
      </c>
      <c r="Q77" s="61">
        <v>10</v>
      </c>
      <c r="R77" s="66">
        <f t="shared" si="8"/>
        <v>0.1</v>
      </c>
      <c r="S77" s="67">
        <f t="shared" si="9"/>
        <v>7400000</v>
      </c>
      <c r="T77" s="61">
        <f t="shared" si="10"/>
        <v>8</v>
      </c>
      <c r="U77" s="61"/>
      <c r="V77" s="68">
        <f t="shared" si="11"/>
        <v>59200000</v>
      </c>
      <c r="W77" s="35">
        <f t="shared" si="7"/>
        <v>14800000</v>
      </c>
    </row>
    <row r="78" spans="1:23" ht="18" customHeight="1" x14ac:dyDescent="0.25">
      <c r="A78" s="59">
        <v>35</v>
      </c>
      <c r="B78" s="90" t="s">
        <v>146</v>
      </c>
      <c r="C78" s="87"/>
      <c r="D78" s="87">
        <v>2</v>
      </c>
      <c r="E78" s="59" t="s">
        <v>76</v>
      </c>
      <c r="F78" s="91">
        <v>48000000</v>
      </c>
      <c r="G78" s="63">
        <v>19200000</v>
      </c>
      <c r="H78" s="87"/>
      <c r="I78" s="79"/>
      <c r="J78" s="63"/>
      <c r="K78" s="88"/>
      <c r="L78" s="88"/>
      <c r="M78" s="88"/>
      <c r="N78" s="88"/>
      <c r="O78" s="88"/>
      <c r="P78" s="59">
        <v>2012</v>
      </c>
      <c r="Q78" s="59">
        <v>10</v>
      </c>
      <c r="R78" s="66">
        <f t="shared" si="8"/>
        <v>0.1</v>
      </c>
      <c r="S78" s="67">
        <f t="shared" si="9"/>
        <v>4800000</v>
      </c>
      <c r="T78" s="61">
        <f t="shared" si="10"/>
        <v>6</v>
      </c>
      <c r="U78" s="61"/>
      <c r="V78" s="68">
        <f t="shared" si="11"/>
        <v>28800000</v>
      </c>
      <c r="W78" s="35">
        <f t="shared" si="7"/>
        <v>19200000</v>
      </c>
    </row>
    <row r="79" spans="1:23" ht="16.5" customHeight="1" x14ac:dyDescent="0.2">
      <c r="A79" s="59">
        <f>+A78+1</f>
        <v>36</v>
      </c>
      <c r="B79" s="69" t="s">
        <v>147</v>
      </c>
      <c r="C79" s="61"/>
      <c r="D79" s="59">
        <v>1</v>
      </c>
      <c r="E79" s="59" t="s">
        <v>76</v>
      </c>
      <c r="F79" s="62">
        <v>15000000</v>
      </c>
      <c r="G79" s="63">
        <v>1500000</v>
      </c>
      <c r="H79" s="59"/>
      <c r="I79" s="79"/>
      <c r="J79" s="63"/>
      <c r="K79" s="60"/>
      <c r="L79" s="60"/>
      <c r="M79" s="60"/>
      <c r="N79" s="61"/>
      <c r="O79" s="65"/>
      <c r="P79" s="59">
        <v>2009</v>
      </c>
      <c r="Q79" s="61">
        <v>10</v>
      </c>
      <c r="R79" s="66">
        <f t="shared" si="8"/>
        <v>0.1</v>
      </c>
      <c r="S79" s="67">
        <f t="shared" si="9"/>
        <v>1500000</v>
      </c>
      <c r="T79" s="61">
        <f t="shared" si="10"/>
        <v>9</v>
      </c>
      <c r="U79" s="61"/>
      <c r="V79" s="68">
        <f t="shared" si="11"/>
        <v>13500000</v>
      </c>
      <c r="W79" s="35">
        <f t="shared" si="7"/>
        <v>1500000</v>
      </c>
    </row>
    <row r="80" spans="1:23" ht="16.5" customHeight="1" x14ac:dyDescent="0.2">
      <c r="A80" s="59">
        <v>36</v>
      </c>
      <c r="B80" s="69" t="s">
        <v>148</v>
      </c>
      <c r="C80" s="61"/>
      <c r="D80" s="59">
        <v>1</v>
      </c>
      <c r="E80" s="59" t="s">
        <v>87</v>
      </c>
      <c r="F80" s="62">
        <v>12500000</v>
      </c>
      <c r="G80" s="63">
        <v>2500000</v>
      </c>
      <c r="H80" s="59"/>
      <c r="I80" s="79"/>
      <c r="J80" s="63"/>
      <c r="K80" s="60"/>
      <c r="L80" s="60"/>
      <c r="M80" s="60"/>
      <c r="N80" s="60"/>
      <c r="O80" s="65"/>
      <c r="P80" s="59">
        <v>2010</v>
      </c>
      <c r="Q80" s="61">
        <v>10</v>
      </c>
      <c r="R80" s="66">
        <f t="shared" si="8"/>
        <v>0.1</v>
      </c>
      <c r="S80" s="67">
        <f t="shared" si="9"/>
        <v>1250000</v>
      </c>
      <c r="T80" s="61">
        <f t="shared" si="10"/>
        <v>8</v>
      </c>
      <c r="U80" s="61"/>
      <c r="V80" s="68">
        <f t="shared" si="11"/>
        <v>10000000</v>
      </c>
      <c r="W80" s="35">
        <f t="shared" si="7"/>
        <v>2500000</v>
      </c>
    </row>
    <row r="81" spans="1:23" ht="16.5" customHeight="1" x14ac:dyDescent="0.25">
      <c r="A81" s="59">
        <f>+A80+1</f>
        <v>37</v>
      </c>
      <c r="B81" s="92" t="s">
        <v>149</v>
      </c>
      <c r="C81" s="87"/>
      <c r="D81" s="87">
        <v>1</v>
      </c>
      <c r="E81" s="59" t="s">
        <v>87</v>
      </c>
      <c r="F81" s="93">
        <v>8500000</v>
      </c>
      <c r="G81" s="63">
        <v>4250000</v>
      </c>
      <c r="H81" s="87"/>
      <c r="I81" s="94"/>
      <c r="J81" s="63"/>
      <c r="K81" s="95"/>
      <c r="L81" s="64"/>
      <c r="M81" s="96"/>
      <c r="N81" s="59"/>
      <c r="O81" s="69"/>
      <c r="P81" s="59">
        <v>2014</v>
      </c>
      <c r="Q81" s="59">
        <v>8</v>
      </c>
      <c r="R81" s="66">
        <f t="shared" si="8"/>
        <v>0.125</v>
      </c>
      <c r="S81" s="67">
        <f t="shared" si="9"/>
        <v>1062500</v>
      </c>
      <c r="T81" s="61">
        <f t="shared" si="10"/>
        <v>4</v>
      </c>
      <c r="U81" s="61"/>
      <c r="V81" s="68">
        <f t="shared" si="11"/>
        <v>4250000</v>
      </c>
      <c r="W81" s="97"/>
    </row>
    <row r="82" spans="1:23" ht="16.5" customHeight="1" x14ac:dyDescent="0.2">
      <c r="A82" s="59">
        <v>37</v>
      </c>
      <c r="B82" s="69" t="s">
        <v>150</v>
      </c>
      <c r="C82" s="73"/>
      <c r="D82" s="59">
        <v>2</v>
      </c>
      <c r="E82" s="59" t="s">
        <v>87</v>
      </c>
      <c r="F82" s="62">
        <v>17000000</v>
      </c>
      <c r="G82" s="63">
        <v>0</v>
      </c>
      <c r="H82" s="59"/>
      <c r="I82" s="79"/>
      <c r="J82" s="63"/>
      <c r="K82" s="60"/>
      <c r="L82" s="60"/>
      <c r="M82" s="60"/>
      <c r="N82" s="60"/>
      <c r="O82" s="65"/>
      <c r="P82" s="59">
        <v>2009</v>
      </c>
      <c r="Q82" s="61">
        <v>8</v>
      </c>
      <c r="R82" s="66">
        <f t="shared" si="8"/>
        <v>0.125</v>
      </c>
      <c r="S82" s="67">
        <f t="shared" si="9"/>
        <v>2125000</v>
      </c>
      <c r="T82" s="61">
        <f t="shared" si="10"/>
        <v>9</v>
      </c>
      <c r="U82" s="61"/>
      <c r="V82" s="68">
        <f t="shared" si="11"/>
        <v>19125000</v>
      </c>
      <c r="W82" s="35">
        <f t="shared" ref="W82:W87" si="12">IF(G82&lt;0,0,G82)</f>
        <v>0</v>
      </c>
    </row>
    <row r="83" spans="1:23" ht="23.25" customHeight="1" x14ac:dyDescent="0.2">
      <c r="A83" s="59">
        <f>+A82+1</f>
        <v>38</v>
      </c>
      <c r="B83" s="60" t="s">
        <v>151</v>
      </c>
      <c r="C83" s="73"/>
      <c r="D83" s="59">
        <v>2</v>
      </c>
      <c r="E83" s="59" t="s">
        <v>87</v>
      </c>
      <c r="F83" s="62">
        <v>17000000</v>
      </c>
      <c r="G83" s="63">
        <v>0</v>
      </c>
      <c r="H83" s="59"/>
      <c r="I83" s="79"/>
      <c r="J83" s="63"/>
      <c r="K83" s="60"/>
      <c r="L83" s="60"/>
      <c r="M83" s="60"/>
      <c r="N83" s="60"/>
      <c r="O83" s="65"/>
      <c r="P83" s="59">
        <v>2009</v>
      </c>
      <c r="Q83" s="61">
        <v>8</v>
      </c>
      <c r="R83" s="66">
        <f t="shared" si="8"/>
        <v>0.125</v>
      </c>
      <c r="S83" s="67">
        <f t="shared" si="9"/>
        <v>2125000</v>
      </c>
      <c r="T83" s="61">
        <f t="shared" si="10"/>
        <v>9</v>
      </c>
      <c r="U83" s="61"/>
      <c r="V83" s="68">
        <f t="shared" si="11"/>
        <v>19125000</v>
      </c>
      <c r="W83" s="35">
        <f t="shared" si="12"/>
        <v>0</v>
      </c>
    </row>
    <row r="84" spans="1:23" ht="30" x14ac:dyDescent="0.25">
      <c r="A84" s="59">
        <v>38</v>
      </c>
      <c r="B84" s="86" t="s">
        <v>152</v>
      </c>
      <c r="C84" s="87"/>
      <c r="D84" s="87">
        <v>1</v>
      </c>
      <c r="E84" s="87" t="s">
        <v>76</v>
      </c>
      <c r="F84" s="70">
        <v>1417000000</v>
      </c>
      <c r="G84" s="63">
        <v>566800000</v>
      </c>
      <c r="H84" s="59"/>
      <c r="I84" s="64"/>
      <c r="J84" s="63"/>
      <c r="K84" s="88"/>
      <c r="L84" s="88"/>
      <c r="M84" s="88"/>
      <c r="N84" s="88"/>
      <c r="O84" s="88"/>
      <c r="P84" s="59">
        <v>2012</v>
      </c>
      <c r="Q84" s="59">
        <v>10</v>
      </c>
      <c r="R84" s="66">
        <f t="shared" si="8"/>
        <v>0.1</v>
      </c>
      <c r="S84" s="67">
        <f t="shared" si="9"/>
        <v>141700000</v>
      </c>
      <c r="T84" s="61">
        <f t="shared" si="10"/>
        <v>6</v>
      </c>
      <c r="U84" s="61"/>
      <c r="V84" s="68">
        <f t="shared" si="11"/>
        <v>850200000</v>
      </c>
      <c r="W84" s="35">
        <f t="shared" si="12"/>
        <v>566800000</v>
      </c>
    </row>
    <row r="85" spans="1:23" ht="30" x14ac:dyDescent="0.25">
      <c r="A85" s="59">
        <f>+A84+1</f>
        <v>39</v>
      </c>
      <c r="B85" s="69" t="s">
        <v>153</v>
      </c>
      <c r="C85" s="61"/>
      <c r="D85" s="59">
        <v>1</v>
      </c>
      <c r="E85" s="87" t="s">
        <v>76</v>
      </c>
      <c r="F85" s="70">
        <v>13000000</v>
      </c>
      <c r="G85" s="63">
        <v>0</v>
      </c>
      <c r="H85" s="59"/>
      <c r="I85" s="64"/>
      <c r="J85" s="63"/>
      <c r="K85" s="60"/>
      <c r="L85" s="60"/>
      <c r="M85" s="60"/>
      <c r="N85" s="61"/>
      <c r="O85" s="65"/>
      <c r="P85" s="59">
        <v>2010</v>
      </c>
      <c r="Q85" s="61">
        <v>8</v>
      </c>
      <c r="R85" s="66">
        <f t="shared" si="8"/>
        <v>0.125</v>
      </c>
      <c r="S85" s="67">
        <f t="shared" si="9"/>
        <v>1625000</v>
      </c>
      <c r="T85" s="61">
        <f t="shared" si="10"/>
        <v>8</v>
      </c>
      <c r="U85" s="61"/>
      <c r="V85" s="68">
        <f t="shared" si="11"/>
        <v>13000000</v>
      </c>
      <c r="W85" s="35">
        <f t="shared" si="12"/>
        <v>0</v>
      </c>
    </row>
    <row r="86" spans="1:23" ht="30" x14ac:dyDescent="0.25">
      <c r="A86" s="59">
        <v>39</v>
      </c>
      <c r="B86" s="69" t="s">
        <v>154</v>
      </c>
      <c r="C86" s="61"/>
      <c r="D86" s="59">
        <v>1</v>
      </c>
      <c r="E86" s="87" t="s">
        <v>76</v>
      </c>
      <c r="F86" s="62">
        <v>82496000</v>
      </c>
      <c r="G86" s="63">
        <v>0</v>
      </c>
      <c r="H86" s="59"/>
      <c r="I86" s="64"/>
      <c r="J86" s="63"/>
      <c r="K86" s="60"/>
      <c r="L86" s="60"/>
      <c r="M86" s="60"/>
      <c r="N86" s="61"/>
      <c r="O86" s="65"/>
      <c r="P86" s="59">
        <v>1998</v>
      </c>
      <c r="Q86" s="61">
        <v>8</v>
      </c>
      <c r="R86" s="66">
        <f t="shared" si="8"/>
        <v>0.125</v>
      </c>
      <c r="S86" s="67">
        <f t="shared" si="9"/>
        <v>10312000</v>
      </c>
      <c r="T86" s="61">
        <f t="shared" si="10"/>
        <v>20</v>
      </c>
      <c r="U86" s="61"/>
      <c r="V86" s="68">
        <f t="shared" si="11"/>
        <v>206240000</v>
      </c>
      <c r="W86" s="35">
        <f t="shared" si="12"/>
        <v>0</v>
      </c>
    </row>
    <row r="87" spans="1:23" ht="30" x14ac:dyDescent="0.25">
      <c r="A87" s="59">
        <f>+A86+1</f>
        <v>40</v>
      </c>
      <c r="B87" s="78" t="s">
        <v>155</v>
      </c>
      <c r="C87" s="73"/>
      <c r="D87" s="59">
        <v>1</v>
      </c>
      <c r="E87" s="87" t="s">
        <v>76</v>
      </c>
      <c r="F87" s="62">
        <v>21424700</v>
      </c>
      <c r="G87" s="63">
        <v>8569880</v>
      </c>
      <c r="H87" s="59"/>
      <c r="I87" s="79"/>
      <c r="J87" s="63"/>
      <c r="K87" s="60"/>
      <c r="L87" s="60"/>
      <c r="M87" s="60"/>
      <c r="N87" s="80"/>
      <c r="O87" s="65"/>
      <c r="P87" s="59">
        <v>2015</v>
      </c>
      <c r="Q87" s="61">
        <v>5</v>
      </c>
      <c r="R87" s="66">
        <f t="shared" si="8"/>
        <v>0.2</v>
      </c>
      <c r="S87" s="67">
        <f t="shared" si="9"/>
        <v>4284940</v>
      </c>
      <c r="T87" s="61">
        <f t="shared" si="10"/>
        <v>3</v>
      </c>
      <c r="U87" s="61"/>
      <c r="V87" s="68">
        <f t="shared" si="11"/>
        <v>12854820</v>
      </c>
      <c r="W87" s="35">
        <f t="shared" si="12"/>
        <v>8569880</v>
      </c>
    </row>
    <row r="88" spans="1:23" ht="16.5" customHeight="1" x14ac:dyDescent="0.25">
      <c r="A88" s="59">
        <v>40</v>
      </c>
      <c r="B88" s="69" t="s">
        <v>156</v>
      </c>
      <c r="C88" s="61"/>
      <c r="D88" s="59">
        <v>1</v>
      </c>
      <c r="E88" s="87" t="s">
        <v>76</v>
      </c>
      <c r="F88" s="70">
        <v>24200000</v>
      </c>
      <c r="G88" s="63">
        <v>14520000</v>
      </c>
      <c r="H88" s="59"/>
      <c r="I88" s="79"/>
      <c r="J88" s="63"/>
      <c r="K88" s="61"/>
      <c r="L88" s="61"/>
      <c r="M88" s="61"/>
      <c r="N88" s="61"/>
      <c r="O88" s="65"/>
      <c r="P88" s="59">
        <v>2016</v>
      </c>
      <c r="Q88" s="61">
        <v>5</v>
      </c>
      <c r="R88" s="66">
        <f t="shared" si="8"/>
        <v>0.2</v>
      </c>
      <c r="S88" s="67">
        <f t="shared" si="9"/>
        <v>4840000</v>
      </c>
      <c r="T88" s="61">
        <f t="shared" si="10"/>
        <v>2</v>
      </c>
      <c r="U88" s="61"/>
      <c r="V88" s="68">
        <f t="shared" si="11"/>
        <v>9680000</v>
      </c>
    </row>
    <row r="89" spans="1:23" ht="16.5" customHeight="1" x14ac:dyDescent="0.2">
      <c r="A89" s="59">
        <f>+A88+1</f>
        <v>41</v>
      </c>
      <c r="B89" s="69" t="s">
        <v>157</v>
      </c>
      <c r="C89" s="61"/>
      <c r="D89" s="59">
        <v>1</v>
      </c>
      <c r="E89" s="59" t="s">
        <v>87</v>
      </c>
      <c r="F89" s="74">
        <v>7200000</v>
      </c>
      <c r="G89" s="63">
        <v>0</v>
      </c>
      <c r="H89" s="59"/>
      <c r="I89" s="64"/>
      <c r="J89" s="63"/>
      <c r="K89" s="60"/>
      <c r="L89" s="60"/>
      <c r="M89" s="60"/>
      <c r="N89" s="61"/>
      <c r="O89" s="65"/>
      <c r="P89" s="59">
        <v>2008</v>
      </c>
      <c r="Q89" s="61">
        <v>10</v>
      </c>
      <c r="R89" s="66">
        <f t="shared" si="8"/>
        <v>0.1</v>
      </c>
      <c r="S89" s="67">
        <f t="shared" si="9"/>
        <v>720000</v>
      </c>
      <c r="T89" s="61">
        <f t="shared" si="10"/>
        <v>10</v>
      </c>
      <c r="U89" s="61"/>
      <c r="V89" s="68">
        <f t="shared" si="11"/>
        <v>7200000</v>
      </c>
      <c r="W89" s="35">
        <f t="shared" ref="W89:W96" si="13">IF(G89&lt;0,0,G89)</f>
        <v>0</v>
      </c>
    </row>
    <row r="90" spans="1:23" ht="16.5" customHeight="1" x14ac:dyDescent="0.2">
      <c r="A90" s="59">
        <v>41</v>
      </c>
      <c r="B90" s="69" t="s">
        <v>158</v>
      </c>
      <c r="C90" s="61"/>
      <c r="D90" s="59">
        <v>1</v>
      </c>
      <c r="E90" s="59" t="s">
        <v>87</v>
      </c>
      <c r="F90" s="70">
        <v>6500000</v>
      </c>
      <c r="G90" s="63">
        <v>650000</v>
      </c>
      <c r="H90" s="59"/>
      <c r="I90" s="64"/>
      <c r="J90" s="63"/>
      <c r="K90" s="60"/>
      <c r="L90" s="60"/>
      <c r="M90" s="60"/>
      <c r="N90" s="61"/>
      <c r="O90" s="65"/>
      <c r="P90" s="59">
        <v>2009</v>
      </c>
      <c r="Q90" s="61">
        <v>10</v>
      </c>
      <c r="R90" s="66">
        <f t="shared" si="8"/>
        <v>0.1</v>
      </c>
      <c r="S90" s="67">
        <f t="shared" si="9"/>
        <v>650000</v>
      </c>
      <c r="T90" s="61">
        <f t="shared" si="10"/>
        <v>9</v>
      </c>
      <c r="U90" s="61"/>
      <c r="V90" s="68">
        <f t="shared" si="11"/>
        <v>5850000</v>
      </c>
      <c r="W90" s="35">
        <f t="shared" si="13"/>
        <v>650000</v>
      </c>
    </row>
    <row r="91" spans="1:23" ht="16.5" customHeight="1" x14ac:dyDescent="0.2">
      <c r="A91" s="59">
        <f>+A90+1</f>
        <v>42</v>
      </c>
      <c r="B91" s="69" t="s">
        <v>159</v>
      </c>
      <c r="C91" s="61"/>
      <c r="D91" s="59">
        <v>4</v>
      </c>
      <c r="E91" s="59" t="s">
        <v>87</v>
      </c>
      <c r="F91" s="70">
        <v>29600000</v>
      </c>
      <c r="G91" s="63">
        <v>0</v>
      </c>
      <c r="H91" s="59"/>
      <c r="I91" s="79"/>
      <c r="J91" s="63"/>
      <c r="K91" s="60"/>
      <c r="L91" s="60"/>
      <c r="M91" s="60"/>
      <c r="N91" s="60"/>
      <c r="O91" s="65"/>
      <c r="P91" s="59">
        <v>2010</v>
      </c>
      <c r="Q91" s="61">
        <v>8</v>
      </c>
      <c r="R91" s="66">
        <f t="shared" si="8"/>
        <v>0.125</v>
      </c>
      <c r="S91" s="67">
        <f t="shared" si="9"/>
        <v>3700000</v>
      </c>
      <c r="T91" s="61">
        <f t="shared" si="10"/>
        <v>8</v>
      </c>
      <c r="U91" s="61"/>
      <c r="V91" s="68">
        <f t="shared" si="11"/>
        <v>29600000</v>
      </c>
      <c r="W91" s="35">
        <f t="shared" si="13"/>
        <v>0</v>
      </c>
    </row>
    <row r="92" spans="1:23" ht="16.5" customHeight="1" x14ac:dyDescent="0.2">
      <c r="A92" s="59">
        <v>42</v>
      </c>
      <c r="B92" s="69" t="s">
        <v>160</v>
      </c>
      <c r="C92" s="61"/>
      <c r="D92" s="59">
        <v>1</v>
      </c>
      <c r="E92" s="59" t="s">
        <v>87</v>
      </c>
      <c r="F92" s="85">
        <v>9000000</v>
      </c>
      <c r="G92" s="63">
        <v>900000</v>
      </c>
      <c r="H92" s="59"/>
      <c r="I92" s="79"/>
      <c r="J92" s="63"/>
      <c r="K92" s="60"/>
      <c r="L92" s="60"/>
      <c r="M92" s="60"/>
      <c r="N92" s="61"/>
      <c r="O92" s="65"/>
      <c r="P92" s="59">
        <v>2009</v>
      </c>
      <c r="Q92" s="61">
        <v>10</v>
      </c>
      <c r="R92" s="66">
        <f t="shared" si="8"/>
        <v>0.1</v>
      </c>
      <c r="S92" s="67">
        <f t="shared" si="9"/>
        <v>900000</v>
      </c>
      <c r="T92" s="61">
        <f t="shared" si="10"/>
        <v>9</v>
      </c>
      <c r="U92" s="61"/>
      <c r="V92" s="68">
        <f t="shared" si="11"/>
        <v>8100000</v>
      </c>
      <c r="W92" s="35">
        <f t="shared" si="13"/>
        <v>900000</v>
      </c>
    </row>
    <row r="93" spans="1:23" ht="16.5" customHeight="1" x14ac:dyDescent="0.2">
      <c r="A93" s="59">
        <f>+A92+1</f>
        <v>43</v>
      </c>
      <c r="B93" s="69" t="s">
        <v>161</v>
      </c>
      <c r="C93" s="61"/>
      <c r="D93" s="59">
        <v>10</v>
      </c>
      <c r="E93" s="59" t="s">
        <v>87</v>
      </c>
      <c r="F93" s="70">
        <v>52500000</v>
      </c>
      <c r="G93" s="63">
        <v>10500000</v>
      </c>
      <c r="H93" s="59"/>
      <c r="I93" s="64"/>
      <c r="J93" s="63"/>
      <c r="K93" s="75"/>
      <c r="L93" s="75"/>
      <c r="M93" s="75"/>
      <c r="N93" s="60"/>
      <c r="O93" s="75"/>
      <c r="P93" s="76">
        <v>2010</v>
      </c>
      <c r="Q93" s="76">
        <v>10</v>
      </c>
      <c r="R93" s="66">
        <f t="shared" si="8"/>
        <v>0.1</v>
      </c>
      <c r="S93" s="67">
        <f t="shared" si="9"/>
        <v>5250000</v>
      </c>
      <c r="T93" s="61">
        <f t="shared" si="10"/>
        <v>8</v>
      </c>
      <c r="U93" s="61"/>
      <c r="V93" s="68">
        <f t="shared" si="11"/>
        <v>42000000</v>
      </c>
      <c r="W93" s="35">
        <f t="shared" si="13"/>
        <v>10500000</v>
      </c>
    </row>
    <row r="94" spans="1:23" ht="16.5" customHeight="1" x14ac:dyDescent="0.2">
      <c r="A94" s="59">
        <v>43</v>
      </c>
      <c r="B94" s="69" t="s">
        <v>162</v>
      </c>
      <c r="C94" s="61"/>
      <c r="D94" s="59">
        <v>2</v>
      </c>
      <c r="E94" s="59" t="s">
        <v>87</v>
      </c>
      <c r="F94" s="74">
        <v>44600000</v>
      </c>
      <c r="G94" s="63">
        <v>0</v>
      </c>
      <c r="H94" s="59"/>
      <c r="I94" s="64"/>
      <c r="J94" s="63"/>
      <c r="K94" s="75"/>
      <c r="L94" s="75"/>
      <c r="M94" s="75"/>
      <c r="N94" s="60"/>
      <c r="O94" s="75"/>
      <c r="P94" s="76">
        <v>2000</v>
      </c>
      <c r="Q94" s="76">
        <v>10</v>
      </c>
      <c r="R94" s="66">
        <f t="shared" si="8"/>
        <v>0.1</v>
      </c>
      <c r="S94" s="67">
        <f t="shared" si="9"/>
        <v>4460000</v>
      </c>
      <c r="T94" s="61">
        <f t="shared" si="10"/>
        <v>18</v>
      </c>
      <c r="U94" s="61"/>
      <c r="V94" s="68">
        <f t="shared" si="11"/>
        <v>80280000</v>
      </c>
      <c r="W94" s="35">
        <f t="shared" si="13"/>
        <v>0</v>
      </c>
    </row>
    <row r="95" spans="1:23" ht="16.5" customHeight="1" x14ac:dyDescent="0.2">
      <c r="A95" s="59">
        <f>+A94+1</f>
        <v>44</v>
      </c>
      <c r="B95" s="69" t="s">
        <v>163</v>
      </c>
      <c r="C95" s="61"/>
      <c r="D95" s="59">
        <v>12</v>
      </c>
      <c r="E95" s="59" t="s">
        <v>87</v>
      </c>
      <c r="F95" s="74">
        <v>60000000</v>
      </c>
      <c r="G95" s="63">
        <v>0</v>
      </c>
      <c r="H95" s="59"/>
      <c r="I95" s="64"/>
      <c r="J95" s="63"/>
      <c r="K95" s="75"/>
      <c r="L95" s="75"/>
      <c r="M95" s="75"/>
      <c r="N95" s="60"/>
      <c r="O95" s="75"/>
      <c r="P95" s="76">
        <v>2001</v>
      </c>
      <c r="Q95" s="76">
        <v>10</v>
      </c>
      <c r="R95" s="66">
        <f t="shared" si="8"/>
        <v>0.1</v>
      </c>
      <c r="S95" s="67">
        <f t="shared" si="9"/>
        <v>6000000</v>
      </c>
      <c r="T95" s="61">
        <f t="shared" si="10"/>
        <v>17</v>
      </c>
      <c r="U95" s="61"/>
      <c r="V95" s="68">
        <f t="shared" si="11"/>
        <v>102000000</v>
      </c>
      <c r="W95" s="35">
        <f t="shared" si="13"/>
        <v>0</v>
      </c>
    </row>
    <row r="96" spans="1:23" ht="16.5" customHeight="1" x14ac:dyDescent="0.2">
      <c r="A96" s="59">
        <v>44</v>
      </c>
      <c r="B96" s="69" t="s">
        <v>164</v>
      </c>
      <c r="C96" s="61"/>
      <c r="D96" s="59">
        <v>4</v>
      </c>
      <c r="E96" s="59" t="s">
        <v>87</v>
      </c>
      <c r="F96" s="62">
        <v>50000000</v>
      </c>
      <c r="G96" s="63">
        <v>10000000</v>
      </c>
      <c r="H96" s="59"/>
      <c r="I96" s="79"/>
      <c r="J96" s="63"/>
      <c r="K96" s="60"/>
      <c r="L96" s="60"/>
      <c r="M96" s="60"/>
      <c r="N96" s="60"/>
      <c r="O96" s="65"/>
      <c r="P96" s="59">
        <v>2010</v>
      </c>
      <c r="Q96" s="61">
        <v>10</v>
      </c>
      <c r="R96" s="66">
        <f t="shared" si="8"/>
        <v>0.1</v>
      </c>
      <c r="S96" s="67">
        <f t="shared" si="9"/>
        <v>5000000</v>
      </c>
      <c r="T96" s="61">
        <f t="shared" si="10"/>
        <v>8</v>
      </c>
      <c r="U96" s="61"/>
      <c r="V96" s="68">
        <f t="shared" si="11"/>
        <v>40000000</v>
      </c>
      <c r="W96" s="35">
        <f t="shared" si="13"/>
        <v>10000000</v>
      </c>
    </row>
    <row r="97" spans="1:23" ht="16.5" customHeight="1" x14ac:dyDescent="0.2">
      <c r="A97" s="59">
        <f>+A96+1</f>
        <v>45</v>
      </c>
      <c r="B97" s="69" t="s">
        <v>165</v>
      </c>
      <c r="C97" s="82"/>
      <c r="D97" s="59">
        <v>1</v>
      </c>
      <c r="E97" s="59" t="s">
        <v>87</v>
      </c>
      <c r="F97" s="62">
        <v>149400000</v>
      </c>
      <c r="G97" s="63">
        <v>130725000</v>
      </c>
      <c r="H97" s="59"/>
      <c r="I97" s="62"/>
      <c r="J97" s="63"/>
      <c r="K97" s="60"/>
      <c r="L97" s="60"/>
      <c r="M97" s="60"/>
      <c r="N97" s="61"/>
      <c r="O97" s="65"/>
      <c r="P97" s="59">
        <v>2017</v>
      </c>
      <c r="Q97" s="61">
        <v>8</v>
      </c>
      <c r="R97" s="66">
        <f t="shared" si="8"/>
        <v>0.125</v>
      </c>
      <c r="S97" s="67">
        <f t="shared" si="9"/>
        <v>18675000</v>
      </c>
      <c r="T97" s="61">
        <f t="shared" si="10"/>
        <v>1</v>
      </c>
      <c r="U97" s="61"/>
      <c r="V97" s="68">
        <f t="shared" si="11"/>
        <v>18675000</v>
      </c>
    </row>
    <row r="98" spans="1:23" ht="16.5" customHeight="1" x14ac:dyDescent="0.2">
      <c r="A98" s="59">
        <v>45</v>
      </c>
      <c r="B98" s="69" t="s">
        <v>166</v>
      </c>
      <c r="C98" s="61"/>
      <c r="D98" s="59">
        <v>1</v>
      </c>
      <c r="E98" s="59" t="s">
        <v>87</v>
      </c>
      <c r="F98" s="62">
        <v>28722000</v>
      </c>
      <c r="G98" s="63">
        <v>0</v>
      </c>
      <c r="H98" s="59"/>
      <c r="I98" s="64"/>
      <c r="J98" s="63"/>
      <c r="K98" s="60"/>
      <c r="L98" s="60"/>
      <c r="M98" s="60"/>
      <c r="N98" s="61"/>
      <c r="O98" s="65"/>
      <c r="P98" s="59">
        <v>1998</v>
      </c>
      <c r="Q98" s="61">
        <v>10</v>
      </c>
      <c r="R98" s="66">
        <f t="shared" si="8"/>
        <v>0.1</v>
      </c>
      <c r="S98" s="67">
        <f t="shared" si="9"/>
        <v>2872200</v>
      </c>
      <c r="T98" s="61">
        <f t="shared" si="10"/>
        <v>20</v>
      </c>
      <c r="U98" s="61"/>
      <c r="V98" s="68">
        <f t="shared" si="11"/>
        <v>57444000</v>
      </c>
      <c r="W98" s="35">
        <f>IF(G98&lt;0,0,G98)</f>
        <v>0</v>
      </c>
    </row>
    <row r="99" spans="1:23" ht="16.5" customHeight="1" x14ac:dyDescent="0.2">
      <c r="A99" s="59">
        <f>+A98+1</f>
        <v>46</v>
      </c>
      <c r="B99" s="69" t="s">
        <v>167</v>
      </c>
      <c r="C99" s="61"/>
      <c r="D99" s="59">
        <v>1</v>
      </c>
      <c r="E99" s="59" t="s">
        <v>87</v>
      </c>
      <c r="F99" s="62">
        <v>124535000</v>
      </c>
      <c r="G99" s="63">
        <v>0</v>
      </c>
      <c r="H99" s="59"/>
      <c r="I99" s="64"/>
      <c r="J99" s="63"/>
      <c r="K99" s="60"/>
      <c r="L99" s="60"/>
      <c r="M99" s="60"/>
      <c r="N99" s="61"/>
      <c r="O99" s="65"/>
      <c r="P99" s="59">
        <v>1998</v>
      </c>
      <c r="Q99" s="61">
        <v>10</v>
      </c>
      <c r="R99" s="66">
        <f t="shared" si="8"/>
        <v>0.1</v>
      </c>
      <c r="S99" s="67">
        <f t="shared" si="9"/>
        <v>12453500</v>
      </c>
      <c r="T99" s="61">
        <f t="shared" si="10"/>
        <v>20</v>
      </c>
      <c r="U99" s="61"/>
      <c r="V99" s="68">
        <f t="shared" si="11"/>
        <v>249070000</v>
      </c>
      <c r="W99" s="35">
        <f>IF(G99&lt;0,0,G99)</f>
        <v>0</v>
      </c>
    </row>
    <row r="100" spans="1:23" ht="75" x14ac:dyDescent="0.2">
      <c r="A100" s="59">
        <v>46</v>
      </c>
      <c r="B100" s="69" t="s">
        <v>168</v>
      </c>
      <c r="C100" s="61"/>
      <c r="D100" s="59">
        <v>1</v>
      </c>
      <c r="E100" s="59" t="s">
        <v>87</v>
      </c>
      <c r="F100" s="62">
        <v>102000000</v>
      </c>
      <c r="G100" s="63">
        <v>0</v>
      </c>
      <c r="H100" s="59"/>
      <c r="I100" s="64"/>
      <c r="J100" s="63"/>
      <c r="K100" s="60"/>
      <c r="L100" s="60"/>
      <c r="M100" s="60"/>
      <c r="N100" s="61"/>
      <c r="O100" s="65"/>
      <c r="P100" s="59">
        <v>1998</v>
      </c>
      <c r="Q100" s="61">
        <v>10</v>
      </c>
      <c r="R100" s="66">
        <f t="shared" si="8"/>
        <v>0.1</v>
      </c>
      <c r="S100" s="67">
        <f t="shared" si="9"/>
        <v>10200000</v>
      </c>
      <c r="T100" s="61">
        <f t="shared" si="10"/>
        <v>20</v>
      </c>
      <c r="U100" s="61"/>
      <c r="V100" s="68">
        <f t="shared" si="11"/>
        <v>204000000</v>
      </c>
      <c r="W100" s="35">
        <f>IF(G100&lt;0,0,G100)</f>
        <v>0</v>
      </c>
    </row>
    <row r="101" spans="1:23" ht="16.5" customHeight="1" x14ac:dyDescent="0.2">
      <c r="A101" s="59">
        <f>+A100+1</f>
        <v>47</v>
      </c>
      <c r="B101" s="69" t="s">
        <v>169</v>
      </c>
      <c r="C101" s="61"/>
      <c r="D101" s="59">
        <v>4</v>
      </c>
      <c r="E101" s="59" t="s">
        <v>87</v>
      </c>
      <c r="F101" s="74">
        <v>39200000</v>
      </c>
      <c r="G101" s="63">
        <v>7840000</v>
      </c>
      <c r="H101" s="59"/>
      <c r="I101" s="79"/>
      <c r="J101" s="63"/>
      <c r="K101" s="60"/>
      <c r="L101" s="60"/>
      <c r="M101" s="60"/>
      <c r="N101" s="61"/>
      <c r="O101" s="65"/>
      <c r="P101" s="59">
        <v>2010</v>
      </c>
      <c r="Q101" s="61">
        <v>10</v>
      </c>
      <c r="R101" s="66">
        <f t="shared" si="8"/>
        <v>0.1</v>
      </c>
      <c r="S101" s="67">
        <f t="shared" si="9"/>
        <v>3920000</v>
      </c>
      <c r="T101" s="61">
        <f t="shared" si="10"/>
        <v>8</v>
      </c>
      <c r="U101" s="61"/>
      <c r="V101" s="68">
        <f t="shared" si="11"/>
        <v>31360000</v>
      </c>
      <c r="W101" s="35">
        <f>IF(G101&lt;0,0,G101)</f>
        <v>7840000</v>
      </c>
    </row>
    <row r="102" spans="1:23" ht="16.5" customHeight="1" x14ac:dyDescent="0.2">
      <c r="A102" s="59">
        <v>47</v>
      </c>
      <c r="B102" s="69" t="s">
        <v>170</v>
      </c>
      <c r="C102" s="61"/>
      <c r="D102" s="59">
        <v>1</v>
      </c>
      <c r="E102" s="59" t="s">
        <v>87</v>
      </c>
      <c r="F102" s="62">
        <v>16000000</v>
      </c>
      <c r="G102" s="63">
        <v>8000000</v>
      </c>
      <c r="H102" s="59"/>
      <c r="I102" s="79"/>
      <c r="J102" s="63"/>
      <c r="K102" s="60"/>
      <c r="L102" s="60"/>
      <c r="M102" s="60"/>
      <c r="N102" s="60"/>
      <c r="O102" s="65"/>
      <c r="P102" s="59">
        <v>2013</v>
      </c>
      <c r="Q102" s="61">
        <v>10</v>
      </c>
      <c r="R102" s="66">
        <f t="shared" si="8"/>
        <v>0.1</v>
      </c>
      <c r="S102" s="67">
        <f t="shared" si="9"/>
        <v>1600000</v>
      </c>
      <c r="T102" s="61">
        <f t="shared" si="10"/>
        <v>5</v>
      </c>
      <c r="U102" s="61"/>
      <c r="V102" s="68">
        <f t="shared" si="11"/>
        <v>8000000</v>
      </c>
      <c r="W102" s="35">
        <f>IF(G102&lt;0,0,G102)</f>
        <v>8000000</v>
      </c>
    </row>
    <row r="103" spans="1:23" ht="16.5" customHeight="1" x14ac:dyDescent="0.25">
      <c r="A103" s="59">
        <f>+A102+1</f>
        <v>48</v>
      </c>
      <c r="B103" s="98" t="s">
        <v>171</v>
      </c>
      <c r="C103" s="99"/>
      <c r="D103" s="87">
        <v>1</v>
      </c>
      <c r="E103" s="59" t="s">
        <v>87</v>
      </c>
      <c r="F103" s="93">
        <v>35000000</v>
      </c>
      <c r="G103" s="63">
        <v>17500000</v>
      </c>
      <c r="H103" s="87"/>
      <c r="I103" s="94"/>
      <c r="J103" s="63"/>
      <c r="K103" s="95"/>
      <c r="L103" s="64"/>
      <c r="M103" s="96"/>
      <c r="N103" s="59"/>
      <c r="O103" s="69"/>
      <c r="P103" s="59">
        <v>2014</v>
      </c>
      <c r="Q103" s="59">
        <v>8</v>
      </c>
      <c r="R103" s="66">
        <f t="shared" si="8"/>
        <v>0.125</v>
      </c>
      <c r="S103" s="67">
        <f t="shared" si="9"/>
        <v>4375000</v>
      </c>
      <c r="T103" s="61">
        <f t="shared" si="10"/>
        <v>4</v>
      </c>
      <c r="U103" s="61"/>
      <c r="V103" s="68">
        <f t="shared" si="11"/>
        <v>17500000</v>
      </c>
      <c r="W103" s="97"/>
    </row>
    <row r="104" spans="1:23" ht="16.5" customHeight="1" x14ac:dyDescent="0.2">
      <c r="A104" s="59">
        <v>48</v>
      </c>
      <c r="B104" s="69" t="s">
        <v>172</v>
      </c>
      <c r="C104" s="61"/>
      <c r="D104" s="59">
        <v>1</v>
      </c>
      <c r="E104" s="59" t="s">
        <v>87</v>
      </c>
      <c r="F104" s="62">
        <v>64933000</v>
      </c>
      <c r="G104" s="63">
        <v>0</v>
      </c>
      <c r="H104" s="59"/>
      <c r="I104" s="64"/>
      <c r="J104" s="63"/>
      <c r="K104" s="60"/>
      <c r="L104" s="60"/>
      <c r="M104" s="60"/>
      <c r="N104" s="61"/>
      <c r="O104" s="65"/>
      <c r="P104" s="59">
        <v>1998</v>
      </c>
      <c r="Q104" s="61">
        <v>10</v>
      </c>
      <c r="R104" s="66">
        <f t="shared" si="8"/>
        <v>0.1</v>
      </c>
      <c r="S104" s="67">
        <f t="shared" si="9"/>
        <v>6493300</v>
      </c>
      <c r="T104" s="61">
        <f t="shared" si="10"/>
        <v>20</v>
      </c>
      <c r="U104" s="61"/>
      <c r="V104" s="68">
        <f t="shared" si="11"/>
        <v>129866000</v>
      </c>
      <c r="W104" s="35">
        <f>IF(G104&lt;0,0,G104)</f>
        <v>0</v>
      </c>
    </row>
    <row r="105" spans="1:23" ht="60" x14ac:dyDescent="0.2">
      <c r="A105" s="59">
        <f>+A104+1</f>
        <v>49</v>
      </c>
      <c r="B105" s="69" t="s">
        <v>173</v>
      </c>
      <c r="C105" s="61"/>
      <c r="D105" s="59">
        <v>1</v>
      </c>
      <c r="E105" s="59" t="s">
        <v>87</v>
      </c>
      <c r="F105" s="62">
        <v>80000000</v>
      </c>
      <c r="G105" s="63">
        <v>0</v>
      </c>
      <c r="H105" s="59"/>
      <c r="I105" s="64"/>
      <c r="J105" s="63"/>
      <c r="K105" s="60"/>
      <c r="L105" s="60"/>
      <c r="M105" s="60"/>
      <c r="N105" s="61"/>
      <c r="O105" s="65"/>
      <c r="P105" s="59">
        <v>1998</v>
      </c>
      <c r="Q105" s="61">
        <v>10</v>
      </c>
      <c r="R105" s="66">
        <f t="shared" si="8"/>
        <v>0.1</v>
      </c>
      <c r="S105" s="67">
        <f t="shared" si="9"/>
        <v>8000000</v>
      </c>
      <c r="T105" s="61">
        <f t="shared" si="10"/>
        <v>20</v>
      </c>
      <c r="U105" s="61"/>
      <c r="V105" s="68">
        <f t="shared" si="11"/>
        <v>160000000</v>
      </c>
      <c r="W105" s="35">
        <f>IF(G105&lt;0,0,G105)</f>
        <v>0</v>
      </c>
    </row>
    <row r="106" spans="1:23" ht="45" x14ac:dyDescent="0.25">
      <c r="A106" s="59">
        <v>49</v>
      </c>
      <c r="B106" s="78" t="s">
        <v>174</v>
      </c>
      <c r="C106" s="87"/>
      <c r="D106" s="87">
        <v>8</v>
      </c>
      <c r="E106" s="59" t="s">
        <v>87</v>
      </c>
      <c r="F106" s="62">
        <v>73216000</v>
      </c>
      <c r="G106" s="63">
        <v>36608000</v>
      </c>
      <c r="H106" s="59"/>
      <c r="I106" s="79"/>
      <c r="J106" s="63"/>
      <c r="K106" s="69"/>
      <c r="L106" s="69"/>
      <c r="M106" s="69"/>
      <c r="N106" s="59"/>
      <c r="O106" s="69"/>
      <c r="P106" s="59">
        <v>2014</v>
      </c>
      <c r="Q106" s="59">
        <v>8</v>
      </c>
      <c r="R106" s="66">
        <f t="shared" si="8"/>
        <v>0.125</v>
      </c>
      <c r="S106" s="67">
        <f t="shared" si="9"/>
        <v>9152000</v>
      </c>
      <c r="T106" s="61">
        <f t="shared" si="10"/>
        <v>4</v>
      </c>
      <c r="U106" s="61"/>
      <c r="V106" s="68">
        <f t="shared" si="11"/>
        <v>36608000</v>
      </c>
      <c r="W106" s="97"/>
    </row>
    <row r="107" spans="1:23" ht="30" x14ac:dyDescent="0.25">
      <c r="A107" s="59">
        <f>+A106+1</f>
        <v>50</v>
      </c>
      <c r="B107" s="78" t="s">
        <v>175</v>
      </c>
      <c r="C107" s="87"/>
      <c r="D107" s="87">
        <v>8</v>
      </c>
      <c r="E107" s="59" t="s">
        <v>87</v>
      </c>
      <c r="F107" s="62">
        <v>68000000</v>
      </c>
      <c r="G107" s="63">
        <v>34000000</v>
      </c>
      <c r="H107" s="59"/>
      <c r="I107" s="79"/>
      <c r="J107" s="63"/>
      <c r="K107" s="69"/>
      <c r="L107" s="69"/>
      <c r="M107" s="69"/>
      <c r="N107" s="59"/>
      <c r="O107" s="69"/>
      <c r="P107" s="59">
        <v>2014</v>
      </c>
      <c r="Q107" s="59">
        <v>8</v>
      </c>
      <c r="R107" s="66">
        <f t="shared" si="8"/>
        <v>0.125</v>
      </c>
      <c r="S107" s="67">
        <f t="shared" si="9"/>
        <v>8500000</v>
      </c>
      <c r="T107" s="61">
        <f t="shared" si="10"/>
        <v>4</v>
      </c>
      <c r="U107" s="61"/>
      <c r="V107" s="68">
        <f t="shared" si="11"/>
        <v>34000000</v>
      </c>
      <c r="W107" s="97"/>
    </row>
    <row r="108" spans="1:23" ht="30" x14ac:dyDescent="0.2">
      <c r="A108" s="59">
        <v>50</v>
      </c>
      <c r="B108" s="69" t="s">
        <v>176</v>
      </c>
      <c r="C108" s="73"/>
      <c r="D108" s="59">
        <v>1</v>
      </c>
      <c r="E108" s="59" t="s">
        <v>87</v>
      </c>
      <c r="F108" s="74">
        <v>9500000</v>
      </c>
      <c r="G108" s="63">
        <v>0</v>
      </c>
      <c r="H108" s="59"/>
      <c r="I108" s="79"/>
      <c r="J108" s="63"/>
      <c r="K108" s="60"/>
      <c r="L108" s="60"/>
      <c r="M108" s="60"/>
      <c r="N108" s="61"/>
      <c r="O108" s="65"/>
      <c r="P108" s="59">
        <v>1994</v>
      </c>
      <c r="Q108" s="61">
        <v>8</v>
      </c>
      <c r="R108" s="66">
        <f t="shared" si="8"/>
        <v>0.125</v>
      </c>
      <c r="S108" s="67">
        <f t="shared" si="9"/>
        <v>1187500</v>
      </c>
      <c r="T108" s="61">
        <f t="shared" si="10"/>
        <v>24</v>
      </c>
      <c r="U108" s="61"/>
      <c r="V108" s="68">
        <f t="shared" si="11"/>
        <v>28500000</v>
      </c>
      <c r="W108" s="35">
        <f>IF(G108&lt;0,0,G108)</f>
        <v>0</v>
      </c>
    </row>
    <row r="109" spans="1:23" ht="16.5" customHeight="1" x14ac:dyDescent="0.2">
      <c r="A109" s="59">
        <f>+A108+1</f>
        <v>51</v>
      </c>
      <c r="B109" s="69" t="s">
        <v>177</v>
      </c>
      <c r="C109" s="61"/>
      <c r="D109" s="59">
        <v>2</v>
      </c>
      <c r="E109" s="59" t="s">
        <v>87</v>
      </c>
      <c r="F109" s="74">
        <v>14000000</v>
      </c>
      <c r="G109" s="63">
        <v>0</v>
      </c>
      <c r="H109" s="59"/>
      <c r="I109" s="79"/>
      <c r="J109" s="63"/>
      <c r="K109" s="60"/>
      <c r="L109" s="60"/>
      <c r="M109" s="60"/>
      <c r="N109" s="61"/>
      <c r="O109" s="65"/>
      <c r="P109" s="59">
        <v>1999</v>
      </c>
      <c r="Q109" s="61">
        <v>10</v>
      </c>
      <c r="R109" s="66">
        <f t="shared" si="8"/>
        <v>0.1</v>
      </c>
      <c r="S109" s="67">
        <f t="shared" si="9"/>
        <v>1400000</v>
      </c>
      <c r="T109" s="61">
        <f t="shared" si="10"/>
        <v>19</v>
      </c>
      <c r="U109" s="61"/>
      <c r="V109" s="68">
        <f t="shared" si="11"/>
        <v>26600000</v>
      </c>
      <c r="W109" s="35">
        <f>IF(G109&lt;0,0,G109)</f>
        <v>0</v>
      </c>
    </row>
    <row r="110" spans="1:23" ht="16.5" customHeight="1" x14ac:dyDescent="0.2">
      <c r="A110" s="59">
        <v>51</v>
      </c>
      <c r="B110" s="69" t="s">
        <v>178</v>
      </c>
      <c r="C110" s="61"/>
      <c r="D110" s="59">
        <v>1</v>
      </c>
      <c r="E110" s="59" t="s">
        <v>87</v>
      </c>
      <c r="F110" s="74">
        <v>17266000</v>
      </c>
      <c r="G110" s="63">
        <v>12949500</v>
      </c>
      <c r="H110" s="59"/>
      <c r="I110" s="79"/>
      <c r="J110" s="63"/>
      <c r="K110" s="60"/>
      <c r="L110" s="60"/>
      <c r="M110" s="60"/>
      <c r="N110" s="61"/>
      <c r="O110" s="65"/>
      <c r="P110" s="59">
        <v>2016</v>
      </c>
      <c r="Q110" s="61">
        <v>8</v>
      </c>
      <c r="R110" s="66">
        <f t="shared" si="8"/>
        <v>0.125</v>
      </c>
      <c r="S110" s="67">
        <f t="shared" si="9"/>
        <v>2158250</v>
      </c>
      <c r="T110" s="61">
        <f t="shared" si="10"/>
        <v>2</v>
      </c>
      <c r="U110" s="61"/>
      <c r="V110" s="68">
        <f t="shared" si="11"/>
        <v>4316500</v>
      </c>
    </row>
    <row r="111" spans="1:23" ht="16.5" customHeight="1" x14ac:dyDescent="0.25">
      <c r="A111" s="59">
        <f>+A110+1</f>
        <v>52</v>
      </c>
      <c r="B111" s="92" t="s">
        <v>179</v>
      </c>
      <c r="C111" s="87"/>
      <c r="D111" s="87">
        <v>4</v>
      </c>
      <c r="E111" s="59" t="s">
        <v>87</v>
      </c>
      <c r="F111" s="93">
        <v>64000000</v>
      </c>
      <c r="G111" s="63">
        <v>32000000</v>
      </c>
      <c r="H111" s="87"/>
      <c r="I111" s="94"/>
      <c r="J111" s="63"/>
      <c r="K111" s="69"/>
      <c r="L111" s="69"/>
      <c r="M111" s="69"/>
      <c r="N111" s="59"/>
      <c r="O111" s="69"/>
      <c r="P111" s="59">
        <v>2014</v>
      </c>
      <c r="Q111" s="59">
        <v>8</v>
      </c>
      <c r="R111" s="66">
        <f t="shared" si="8"/>
        <v>0.125</v>
      </c>
      <c r="S111" s="67">
        <f t="shared" si="9"/>
        <v>8000000</v>
      </c>
      <c r="T111" s="61">
        <f t="shared" si="10"/>
        <v>4</v>
      </c>
      <c r="U111" s="61"/>
      <c r="V111" s="68">
        <f t="shared" si="11"/>
        <v>32000000</v>
      </c>
      <c r="W111" s="97"/>
    </row>
    <row r="112" spans="1:23" ht="30" x14ac:dyDescent="0.2">
      <c r="A112" s="59">
        <v>52</v>
      </c>
      <c r="B112" s="69" t="s">
        <v>180</v>
      </c>
      <c r="C112" s="61"/>
      <c r="D112" s="59">
        <v>1</v>
      </c>
      <c r="E112" s="59" t="s">
        <v>87</v>
      </c>
      <c r="F112" s="74">
        <v>5000000</v>
      </c>
      <c r="G112" s="63">
        <v>0</v>
      </c>
      <c r="H112" s="59"/>
      <c r="I112" s="79"/>
      <c r="J112" s="63"/>
      <c r="K112" s="60"/>
      <c r="L112" s="60"/>
      <c r="M112" s="60"/>
      <c r="N112" s="61"/>
      <c r="O112" s="65"/>
      <c r="P112" s="59">
        <v>1998</v>
      </c>
      <c r="Q112" s="61">
        <v>10</v>
      </c>
      <c r="R112" s="66">
        <f t="shared" si="8"/>
        <v>0.1</v>
      </c>
      <c r="S112" s="67">
        <f t="shared" si="9"/>
        <v>500000</v>
      </c>
      <c r="T112" s="61">
        <f t="shared" si="10"/>
        <v>20</v>
      </c>
      <c r="U112" s="61"/>
      <c r="V112" s="68">
        <f t="shared" si="11"/>
        <v>10000000</v>
      </c>
      <c r="W112" s="35">
        <f t="shared" ref="W112:W135" si="14">IF(G112&lt;0,0,G112)</f>
        <v>0</v>
      </c>
    </row>
    <row r="113" spans="1:23" ht="30" x14ac:dyDescent="0.2">
      <c r="A113" s="59">
        <f>+A112+1</f>
        <v>53</v>
      </c>
      <c r="B113" s="69" t="s">
        <v>181</v>
      </c>
      <c r="C113" s="61"/>
      <c r="D113" s="59">
        <v>1</v>
      </c>
      <c r="E113" s="59" t="s">
        <v>87</v>
      </c>
      <c r="F113" s="74">
        <v>5000000</v>
      </c>
      <c r="G113" s="63">
        <v>0</v>
      </c>
      <c r="H113" s="59"/>
      <c r="I113" s="79"/>
      <c r="J113" s="63"/>
      <c r="K113" s="60"/>
      <c r="L113" s="60"/>
      <c r="M113" s="60"/>
      <c r="N113" s="61"/>
      <c r="O113" s="65"/>
      <c r="P113" s="59">
        <v>1998</v>
      </c>
      <c r="Q113" s="61">
        <v>10</v>
      </c>
      <c r="R113" s="66">
        <f t="shared" si="8"/>
        <v>0.1</v>
      </c>
      <c r="S113" s="67">
        <f t="shared" si="9"/>
        <v>500000</v>
      </c>
      <c r="T113" s="61">
        <f t="shared" si="10"/>
        <v>20</v>
      </c>
      <c r="U113" s="61"/>
      <c r="V113" s="68">
        <f t="shared" si="11"/>
        <v>10000000</v>
      </c>
      <c r="W113" s="35">
        <f t="shared" si="14"/>
        <v>0</v>
      </c>
    </row>
    <row r="114" spans="1:23" ht="30" x14ac:dyDescent="0.2">
      <c r="A114" s="59">
        <v>53</v>
      </c>
      <c r="B114" s="69" t="s">
        <v>182</v>
      </c>
      <c r="C114" s="61"/>
      <c r="D114" s="59">
        <v>1</v>
      </c>
      <c r="E114" s="59" t="s">
        <v>87</v>
      </c>
      <c r="F114" s="74">
        <v>5000000</v>
      </c>
      <c r="G114" s="63">
        <v>0</v>
      </c>
      <c r="H114" s="59"/>
      <c r="I114" s="79"/>
      <c r="J114" s="63"/>
      <c r="K114" s="60"/>
      <c r="L114" s="60"/>
      <c r="M114" s="60"/>
      <c r="N114" s="61"/>
      <c r="O114" s="65"/>
      <c r="P114" s="59">
        <v>1998</v>
      </c>
      <c r="Q114" s="61">
        <v>10</v>
      </c>
      <c r="R114" s="66">
        <f t="shared" si="8"/>
        <v>0.1</v>
      </c>
      <c r="S114" s="67">
        <f t="shared" si="9"/>
        <v>500000</v>
      </c>
      <c r="T114" s="61">
        <f t="shared" si="10"/>
        <v>20</v>
      </c>
      <c r="U114" s="61"/>
      <c r="V114" s="68">
        <f t="shared" si="11"/>
        <v>10000000</v>
      </c>
      <c r="W114" s="35">
        <f t="shared" si="14"/>
        <v>0</v>
      </c>
    </row>
    <row r="115" spans="1:23" ht="30" x14ac:dyDescent="0.2">
      <c r="A115" s="59">
        <f>+A114+1</f>
        <v>54</v>
      </c>
      <c r="B115" s="69" t="s">
        <v>183</v>
      </c>
      <c r="C115" s="61"/>
      <c r="D115" s="59">
        <v>1</v>
      </c>
      <c r="E115" s="59" t="s">
        <v>87</v>
      </c>
      <c r="F115" s="74">
        <v>5000000</v>
      </c>
      <c r="G115" s="63">
        <v>0</v>
      </c>
      <c r="H115" s="59"/>
      <c r="I115" s="79"/>
      <c r="J115" s="63"/>
      <c r="K115" s="60"/>
      <c r="L115" s="60"/>
      <c r="M115" s="60"/>
      <c r="N115" s="61"/>
      <c r="O115" s="65"/>
      <c r="P115" s="59">
        <v>1998</v>
      </c>
      <c r="Q115" s="61">
        <v>10</v>
      </c>
      <c r="R115" s="66">
        <f t="shared" si="8"/>
        <v>0.1</v>
      </c>
      <c r="S115" s="67">
        <f t="shared" si="9"/>
        <v>500000</v>
      </c>
      <c r="T115" s="61">
        <f t="shared" si="10"/>
        <v>20</v>
      </c>
      <c r="U115" s="61"/>
      <c r="V115" s="68">
        <f t="shared" si="11"/>
        <v>10000000</v>
      </c>
      <c r="W115" s="35">
        <f t="shared" si="14"/>
        <v>0</v>
      </c>
    </row>
    <row r="116" spans="1:23" ht="16.5" customHeight="1" x14ac:dyDescent="0.2">
      <c r="A116" s="59">
        <v>54</v>
      </c>
      <c r="B116" s="78" t="s">
        <v>184</v>
      </c>
      <c r="C116" s="61"/>
      <c r="D116" s="59">
        <v>19</v>
      </c>
      <c r="E116" s="59" t="s">
        <v>87</v>
      </c>
      <c r="F116" s="74">
        <v>139204000</v>
      </c>
      <c r="G116" s="63">
        <v>46442800</v>
      </c>
      <c r="H116" s="59"/>
      <c r="I116" s="79"/>
      <c r="J116" s="63"/>
      <c r="K116" s="60"/>
      <c r="L116" s="60"/>
      <c r="M116" s="60"/>
      <c r="N116" s="61"/>
      <c r="O116" s="65"/>
      <c r="P116" s="59">
        <v>2011</v>
      </c>
      <c r="Q116" s="61">
        <v>10</v>
      </c>
      <c r="R116" s="66">
        <f t="shared" si="8"/>
        <v>0.1</v>
      </c>
      <c r="S116" s="67">
        <f t="shared" si="9"/>
        <v>13920400</v>
      </c>
      <c r="T116" s="61">
        <f t="shared" si="10"/>
        <v>7</v>
      </c>
      <c r="U116" s="61"/>
      <c r="V116" s="68">
        <f t="shared" si="11"/>
        <v>97442800</v>
      </c>
      <c r="W116" s="35">
        <f t="shared" si="14"/>
        <v>46442800</v>
      </c>
    </row>
    <row r="117" spans="1:23" ht="30" x14ac:dyDescent="0.2">
      <c r="A117" s="59">
        <f>+A116+1</f>
        <v>55</v>
      </c>
      <c r="B117" s="78" t="s">
        <v>185</v>
      </c>
      <c r="C117" s="61"/>
      <c r="D117" s="59">
        <v>19</v>
      </c>
      <c r="E117" s="59" t="s">
        <v>87</v>
      </c>
      <c r="F117" s="74">
        <v>151038000</v>
      </c>
      <c r="G117" s="63">
        <v>49966600</v>
      </c>
      <c r="H117" s="59"/>
      <c r="I117" s="79"/>
      <c r="J117" s="63"/>
      <c r="K117" s="60"/>
      <c r="L117" s="60"/>
      <c r="M117" s="60"/>
      <c r="N117" s="61"/>
      <c r="O117" s="65"/>
      <c r="P117" s="59">
        <v>2011</v>
      </c>
      <c r="Q117" s="61">
        <v>10</v>
      </c>
      <c r="R117" s="66">
        <f t="shared" si="8"/>
        <v>0.1</v>
      </c>
      <c r="S117" s="67">
        <f t="shared" si="9"/>
        <v>15103800</v>
      </c>
      <c r="T117" s="61">
        <f t="shared" si="10"/>
        <v>7</v>
      </c>
      <c r="U117" s="61"/>
      <c r="V117" s="68">
        <f t="shared" si="11"/>
        <v>105726600</v>
      </c>
      <c r="W117" s="35">
        <f t="shared" si="14"/>
        <v>49966600</v>
      </c>
    </row>
    <row r="118" spans="1:23" ht="30" x14ac:dyDescent="0.2">
      <c r="A118" s="59">
        <v>55</v>
      </c>
      <c r="B118" s="78" t="s">
        <v>186</v>
      </c>
      <c r="C118" s="61"/>
      <c r="D118" s="59">
        <v>17</v>
      </c>
      <c r="E118" s="59" t="s">
        <v>87</v>
      </c>
      <c r="F118" s="62">
        <v>120100000</v>
      </c>
      <c r="G118" s="63">
        <v>36030000</v>
      </c>
      <c r="H118" s="59"/>
      <c r="I118" s="79"/>
      <c r="J118" s="63"/>
      <c r="K118" s="60"/>
      <c r="L118" s="60"/>
      <c r="M118" s="60"/>
      <c r="N118" s="61"/>
      <c r="O118" s="65"/>
      <c r="P118" s="59">
        <v>2011</v>
      </c>
      <c r="Q118" s="61">
        <v>10</v>
      </c>
      <c r="R118" s="66">
        <f t="shared" si="8"/>
        <v>0.1</v>
      </c>
      <c r="S118" s="67">
        <f t="shared" si="9"/>
        <v>12010000</v>
      </c>
      <c r="T118" s="61">
        <f t="shared" si="10"/>
        <v>7</v>
      </c>
      <c r="U118" s="61"/>
      <c r="V118" s="68">
        <f t="shared" si="11"/>
        <v>84070000</v>
      </c>
      <c r="W118" s="35">
        <f t="shared" si="14"/>
        <v>36030000</v>
      </c>
    </row>
    <row r="119" spans="1:23" ht="30" x14ac:dyDescent="0.2">
      <c r="A119" s="59">
        <f>+A118+1</f>
        <v>56</v>
      </c>
      <c r="B119" s="69" t="s">
        <v>187</v>
      </c>
      <c r="C119" s="61"/>
      <c r="D119" s="59">
        <v>2</v>
      </c>
      <c r="E119" s="59" t="s">
        <v>87</v>
      </c>
      <c r="F119" s="62">
        <v>19600000</v>
      </c>
      <c r="G119" s="63">
        <v>3920000</v>
      </c>
      <c r="H119" s="59"/>
      <c r="I119" s="79"/>
      <c r="J119" s="63"/>
      <c r="K119" s="60"/>
      <c r="L119" s="60"/>
      <c r="M119" s="60"/>
      <c r="N119" s="61"/>
      <c r="O119" s="65"/>
      <c r="P119" s="59">
        <v>2010</v>
      </c>
      <c r="Q119" s="61">
        <v>10</v>
      </c>
      <c r="R119" s="66">
        <f t="shared" si="8"/>
        <v>0.1</v>
      </c>
      <c r="S119" s="67">
        <f t="shared" si="9"/>
        <v>1960000</v>
      </c>
      <c r="T119" s="61">
        <f t="shared" si="10"/>
        <v>8</v>
      </c>
      <c r="U119" s="61"/>
      <c r="V119" s="68">
        <f t="shared" si="11"/>
        <v>15680000</v>
      </c>
      <c r="W119" s="35">
        <f t="shared" si="14"/>
        <v>3920000</v>
      </c>
    </row>
    <row r="120" spans="1:23" ht="30" x14ac:dyDescent="0.2">
      <c r="A120" s="59">
        <v>56</v>
      </c>
      <c r="B120" s="78" t="s">
        <v>188</v>
      </c>
      <c r="C120" s="73"/>
      <c r="D120" s="59">
        <v>3</v>
      </c>
      <c r="E120" s="59" t="s">
        <v>87</v>
      </c>
      <c r="F120" s="62">
        <v>20559000</v>
      </c>
      <c r="G120" s="63">
        <v>14391300</v>
      </c>
      <c r="H120" s="59"/>
      <c r="I120" s="79"/>
      <c r="J120" s="63"/>
      <c r="K120" s="60"/>
      <c r="L120" s="60"/>
      <c r="M120" s="60"/>
      <c r="N120" s="80"/>
      <c r="O120" s="65"/>
      <c r="P120" s="59">
        <v>2015</v>
      </c>
      <c r="Q120" s="61">
        <v>10</v>
      </c>
      <c r="R120" s="66">
        <f t="shared" si="8"/>
        <v>0.1</v>
      </c>
      <c r="S120" s="67">
        <f t="shared" si="9"/>
        <v>2055900</v>
      </c>
      <c r="T120" s="61">
        <f t="shared" si="10"/>
        <v>3</v>
      </c>
      <c r="U120" s="61"/>
      <c r="V120" s="68">
        <f t="shared" si="11"/>
        <v>6167700</v>
      </c>
      <c r="W120" s="35">
        <f t="shared" si="14"/>
        <v>14391300</v>
      </c>
    </row>
    <row r="121" spans="1:23" x14ac:dyDescent="0.2">
      <c r="A121" s="59">
        <f>+A120+1</f>
        <v>57</v>
      </c>
      <c r="B121" s="69" t="s">
        <v>189</v>
      </c>
      <c r="C121" s="73"/>
      <c r="D121" s="59">
        <v>5</v>
      </c>
      <c r="E121" s="59" t="s">
        <v>87</v>
      </c>
      <c r="F121" s="62">
        <v>36500000</v>
      </c>
      <c r="G121" s="63">
        <v>10950000</v>
      </c>
      <c r="H121" s="59"/>
      <c r="I121" s="79"/>
      <c r="J121" s="63"/>
      <c r="K121" s="60"/>
      <c r="L121" s="60"/>
      <c r="M121" s="60"/>
      <c r="N121" s="60"/>
      <c r="O121" s="65"/>
      <c r="P121" s="59">
        <v>2011</v>
      </c>
      <c r="Q121" s="61">
        <v>10</v>
      </c>
      <c r="R121" s="66">
        <f t="shared" si="8"/>
        <v>0.1</v>
      </c>
      <c r="S121" s="67">
        <f t="shared" si="9"/>
        <v>3650000</v>
      </c>
      <c r="T121" s="61">
        <f t="shared" si="10"/>
        <v>7</v>
      </c>
      <c r="U121" s="61"/>
      <c r="V121" s="68">
        <f t="shared" si="11"/>
        <v>25550000</v>
      </c>
      <c r="W121" s="35">
        <f t="shared" si="14"/>
        <v>10950000</v>
      </c>
    </row>
    <row r="122" spans="1:23" x14ac:dyDescent="0.2">
      <c r="A122" s="59">
        <v>57</v>
      </c>
      <c r="B122" s="69" t="s">
        <v>190</v>
      </c>
      <c r="C122" s="61"/>
      <c r="D122" s="59">
        <v>5</v>
      </c>
      <c r="E122" s="59" t="s">
        <v>87</v>
      </c>
      <c r="F122" s="70">
        <v>37716000</v>
      </c>
      <c r="G122" s="63">
        <v>23161200</v>
      </c>
      <c r="H122" s="59"/>
      <c r="I122" s="79"/>
      <c r="J122" s="63"/>
      <c r="K122" s="60"/>
      <c r="L122" s="60"/>
      <c r="M122" s="60"/>
      <c r="N122" s="61"/>
      <c r="O122" s="65"/>
      <c r="P122" s="59">
        <v>2013</v>
      </c>
      <c r="Q122" s="61">
        <v>10</v>
      </c>
      <c r="R122" s="66">
        <f t="shared" si="8"/>
        <v>0.1</v>
      </c>
      <c r="S122" s="67">
        <f t="shared" si="9"/>
        <v>3771600</v>
      </c>
      <c r="T122" s="61">
        <f t="shared" si="10"/>
        <v>5</v>
      </c>
      <c r="U122" s="61"/>
      <c r="V122" s="68">
        <f t="shared" si="11"/>
        <v>18858000</v>
      </c>
      <c r="W122" s="35">
        <f t="shared" si="14"/>
        <v>23161200</v>
      </c>
    </row>
    <row r="123" spans="1:23" ht="30" x14ac:dyDescent="0.2">
      <c r="A123" s="59">
        <f>+A122+1</f>
        <v>58</v>
      </c>
      <c r="B123" s="69" t="s">
        <v>191</v>
      </c>
      <c r="C123" s="61"/>
      <c r="D123" s="59">
        <v>1</v>
      </c>
      <c r="E123" s="59" t="s">
        <v>87</v>
      </c>
      <c r="F123" s="62">
        <v>18543000</v>
      </c>
      <c r="G123" s="63">
        <v>0</v>
      </c>
      <c r="H123" s="59"/>
      <c r="I123" s="79"/>
      <c r="J123" s="63"/>
      <c r="K123" s="60"/>
      <c r="L123" s="60"/>
      <c r="M123" s="60"/>
      <c r="N123" s="61"/>
      <c r="O123" s="75"/>
      <c r="P123" s="59">
        <v>2008</v>
      </c>
      <c r="Q123" s="61">
        <v>10</v>
      </c>
      <c r="R123" s="66">
        <f t="shared" si="8"/>
        <v>0.1</v>
      </c>
      <c r="S123" s="67">
        <f t="shared" si="9"/>
        <v>1854300</v>
      </c>
      <c r="T123" s="61">
        <f t="shared" si="10"/>
        <v>10</v>
      </c>
      <c r="U123" s="61"/>
      <c r="V123" s="68">
        <f t="shared" si="11"/>
        <v>18543000</v>
      </c>
      <c r="W123" s="35">
        <f t="shared" si="14"/>
        <v>0</v>
      </c>
    </row>
    <row r="124" spans="1:23" ht="30" x14ac:dyDescent="0.2">
      <c r="A124" s="59">
        <v>58</v>
      </c>
      <c r="B124" s="78" t="s">
        <v>192</v>
      </c>
      <c r="C124" s="73"/>
      <c r="D124" s="59">
        <v>3</v>
      </c>
      <c r="E124" s="59" t="s">
        <v>87</v>
      </c>
      <c r="F124" s="62">
        <v>24750000</v>
      </c>
      <c r="G124" s="63">
        <v>17325000</v>
      </c>
      <c r="H124" s="59"/>
      <c r="I124" s="79"/>
      <c r="J124" s="63"/>
      <c r="K124" s="60"/>
      <c r="L124" s="60"/>
      <c r="M124" s="60"/>
      <c r="N124" s="80"/>
      <c r="O124" s="65"/>
      <c r="P124" s="59">
        <v>2015</v>
      </c>
      <c r="Q124" s="61">
        <v>10</v>
      </c>
      <c r="R124" s="66">
        <f t="shared" si="8"/>
        <v>0.1</v>
      </c>
      <c r="S124" s="67">
        <f t="shared" si="9"/>
        <v>2475000</v>
      </c>
      <c r="T124" s="61">
        <f t="shared" si="10"/>
        <v>3</v>
      </c>
      <c r="U124" s="61"/>
      <c r="V124" s="68">
        <f t="shared" si="11"/>
        <v>7425000</v>
      </c>
      <c r="W124" s="35">
        <f t="shared" si="14"/>
        <v>17325000</v>
      </c>
    </row>
    <row r="125" spans="1:23" ht="45" x14ac:dyDescent="0.2">
      <c r="A125" s="59">
        <f>+A124+1</f>
        <v>59</v>
      </c>
      <c r="B125" s="69" t="s">
        <v>193</v>
      </c>
      <c r="C125" s="61"/>
      <c r="D125" s="59">
        <v>1</v>
      </c>
      <c r="E125" s="59" t="s">
        <v>87</v>
      </c>
      <c r="F125" s="62">
        <v>78603000</v>
      </c>
      <c r="G125" s="63">
        <v>0</v>
      </c>
      <c r="H125" s="59"/>
      <c r="I125" s="64"/>
      <c r="J125" s="63"/>
      <c r="K125" s="60"/>
      <c r="L125" s="60"/>
      <c r="M125" s="60"/>
      <c r="N125" s="61"/>
      <c r="O125" s="75"/>
      <c r="P125" s="59">
        <v>2008</v>
      </c>
      <c r="Q125" s="61">
        <v>8</v>
      </c>
      <c r="R125" s="66">
        <f t="shared" si="8"/>
        <v>0.125</v>
      </c>
      <c r="S125" s="67">
        <f t="shared" si="9"/>
        <v>9825375</v>
      </c>
      <c r="T125" s="61">
        <f t="shared" si="10"/>
        <v>10</v>
      </c>
      <c r="U125" s="61"/>
      <c r="V125" s="68">
        <f t="shared" si="11"/>
        <v>98253750</v>
      </c>
      <c r="W125" s="35">
        <f t="shared" si="14"/>
        <v>0</v>
      </c>
    </row>
    <row r="126" spans="1:23" ht="30" x14ac:dyDescent="0.2">
      <c r="A126" s="59">
        <v>59</v>
      </c>
      <c r="B126" s="69" t="s">
        <v>194</v>
      </c>
      <c r="C126" s="61"/>
      <c r="D126" s="59">
        <v>1</v>
      </c>
      <c r="E126" s="59" t="s">
        <v>87</v>
      </c>
      <c r="F126" s="62">
        <v>93618000</v>
      </c>
      <c r="G126" s="63">
        <v>0</v>
      </c>
      <c r="H126" s="59"/>
      <c r="I126" s="64"/>
      <c r="J126" s="63"/>
      <c r="K126" s="60"/>
      <c r="L126" s="60"/>
      <c r="M126" s="60"/>
      <c r="N126" s="61"/>
      <c r="O126" s="75"/>
      <c r="P126" s="59">
        <v>2008</v>
      </c>
      <c r="Q126" s="61">
        <v>8</v>
      </c>
      <c r="R126" s="66">
        <f t="shared" si="8"/>
        <v>0.125</v>
      </c>
      <c r="S126" s="67">
        <f t="shared" si="9"/>
        <v>11702250</v>
      </c>
      <c r="T126" s="61">
        <f t="shared" si="10"/>
        <v>10</v>
      </c>
      <c r="U126" s="61"/>
      <c r="V126" s="68">
        <f t="shared" si="11"/>
        <v>117022500</v>
      </c>
      <c r="W126" s="35">
        <f t="shared" si="14"/>
        <v>0</v>
      </c>
    </row>
    <row r="127" spans="1:23" ht="30" x14ac:dyDescent="0.2">
      <c r="A127" s="59">
        <f>+A126+1</f>
        <v>60</v>
      </c>
      <c r="B127" s="69" t="s">
        <v>195</v>
      </c>
      <c r="C127" s="61"/>
      <c r="D127" s="59">
        <v>1</v>
      </c>
      <c r="E127" s="59" t="s">
        <v>87</v>
      </c>
      <c r="F127" s="62">
        <v>35364000</v>
      </c>
      <c r="G127" s="63">
        <v>0</v>
      </c>
      <c r="H127" s="59"/>
      <c r="I127" s="64"/>
      <c r="J127" s="63"/>
      <c r="K127" s="60"/>
      <c r="L127" s="60"/>
      <c r="M127" s="60"/>
      <c r="N127" s="61"/>
      <c r="O127" s="75"/>
      <c r="P127" s="59">
        <v>2008</v>
      </c>
      <c r="Q127" s="61">
        <v>8</v>
      </c>
      <c r="R127" s="66">
        <f t="shared" si="8"/>
        <v>0.125</v>
      </c>
      <c r="S127" s="67">
        <f t="shared" si="9"/>
        <v>4420500</v>
      </c>
      <c r="T127" s="61">
        <f t="shared" si="10"/>
        <v>10</v>
      </c>
      <c r="U127" s="61"/>
      <c r="V127" s="68">
        <f t="shared" si="11"/>
        <v>44205000</v>
      </c>
      <c r="W127" s="35">
        <f t="shared" si="14"/>
        <v>0</v>
      </c>
    </row>
    <row r="128" spans="1:23" ht="30" x14ac:dyDescent="0.2">
      <c r="A128" s="59">
        <v>60</v>
      </c>
      <c r="B128" s="69" t="s">
        <v>196</v>
      </c>
      <c r="C128" s="61"/>
      <c r="D128" s="59">
        <v>1</v>
      </c>
      <c r="E128" s="59" t="s">
        <v>87</v>
      </c>
      <c r="F128" s="62">
        <v>44740500</v>
      </c>
      <c r="G128" s="63">
        <v>0</v>
      </c>
      <c r="H128" s="59"/>
      <c r="I128" s="64"/>
      <c r="J128" s="63"/>
      <c r="K128" s="60"/>
      <c r="L128" s="60"/>
      <c r="M128" s="60"/>
      <c r="N128" s="61"/>
      <c r="O128" s="75"/>
      <c r="P128" s="59">
        <v>2008</v>
      </c>
      <c r="Q128" s="61">
        <v>8</v>
      </c>
      <c r="R128" s="66">
        <f t="shared" si="8"/>
        <v>0.125</v>
      </c>
      <c r="S128" s="67">
        <f t="shared" si="9"/>
        <v>5592562.5</v>
      </c>
      <c r="T128" s="61">
        <f t="shared" si="10"/>
        <v>10</v>
      </c>
      <c r="U128" s="61"/>
      <c r="V128" s="68">
        <f t="shared" si="11"/>
        <v>55925625</v>
      </c>
      <c r="W128" s="35">
        <f t="shared" si="14"/>
        <v>0</v>
      </c>
    </row>
    <row r="129" spans="1:23" ht="16.5" customHeight="1" x14ac:dyDescent="0.2">
      <c r="A129" s="59">
        <f>+A128+1</f>
        <v>61</v>
      </c>
      <c r="B129" s="69" t="s">
        <v>197</v>
      </c>
      <c r="C129" s="61"/>
      <c r="D129" s="59">
        <v>2</v>
      </c>
      <c r="E129" s="59" t="s">
        <v>87</v>
      </c>
      <c r="F129" s="62">
        <v>19600000</v>
      </c>
      <c r="G129" s="63">
        <v>3920000</v>
      </c>
      <c r="H129" s="59"/>
      <c r="I129" s="64"/>
      <c r="J129" s="63"/>
      <c r="K129" s="60"/>
      <c r="L129" s="60"/>
      <c r="M129" s="60"/>
      <c r="N129" s="60"/>
      <c r="O129" s="65"/>
      <c r="P129" s="59">
        <v>2010</v>
      </c>
      <c r="Q129" s="61">
        <v>10</v>
      </c>
      <c r="R129" s="66">
        <f t="shared" si="8"/>
        <v>0.1</v>
      </c>
      <c r="S129" s="67">
        <f t="shared" si="9"/>
        <v>1960000</v>
      </c>
      <c r="T129" s="61">
        <f t="shared" si="10"/>
        <v>8</v>
      </c>
      <c r="U129" s="61"/>
      <c r="V129" s="68">
        <f t="shared" si="11"/>
        <v>15680000</v>
      </c>
      <c r="W129" s="35">
        <f t="shared" si="14"/>
        <v>3920000</v>
      </c>
    </row>
    <row r="130" spans="1:23" ht="16.5" customHeight="1" x14ac:dyDescent="0.2">
      <c r="A130" s="59">
        <v>61</v>
      </c>
      <c r="B130" s="60" t="s">
        <v>198</v>
      </c>
      <c r="C130" s="61"/>
      <c r="D130" s="59">
        <v>11</v>
      </c>
      <c r="E130" s="59" t="s">
        <v>87</v>
      </c>
      <c r="F130" s="62">
        <v>73458000</v>
      </c>
      <c r="G130" s="63">
        <v>0</v>
      </c>
      <c r="H130" s="59"/>
      <c r="I130" s="64"/>
      <c r="J130" s="63"/>
      <c r="K130" s="60"/>
      <c r="L130" s="60"/>
      <c r="M130" s="60"/>
      <c r="N130" s="61"/>
      <c r="O130" s="75"/>
      <c r="P130" s="59">
        <v>2008</v>
      </c>
      <c r="Q130" s="61">
        <v>10</v>
      </c>
      <c r="R130" s="66">
        <f t="shared" si="8"/>
        <v>0.1</v>
      </c>
      <c r="S130" s="67">
        <f t="shared" si="9"/>
        <v>7345800</v>
      </c>
      <c r="T130" s="61">
        <f t="shared" si="10"/>
        <v>10</v>
      </c>
      <c r="U130" s="61"/>
      <c r="V130" s="68">
        <f t="shared" si="11"/>
        <v>73458000</v>
      </c>
      <c r="W130" s="35">
        <f t="shared" si="14"/>
        <v>0</v>
      </c>
    </row>
    <row r="131" spans="1:23" ht="30" x14ac:dyDescent="0.2">
      <c r="A131" s="59">
        <f>+A130+1</f>
        <v>62</v>
      </c>
      <c r="B131" s="69" t="s">
        <v>199</v>
      </c>
      <c r="C131" s="61"/>
      <c r="D131" s="59">
        <v>1</v>
      </c>
      <c r="E131" s="59" t="s">
        <v>87</v>
      </c>
      <c r="F131" s="70">
        <v>7000000</v>
      </c>
      <c r="G131" s="63">
        <v>700000</v>
      </c>
      <c r="H131" s="59"/>
      <c r="I131" s="64"/>
      <c r="J131" s="63"/>
      <c r="K131" s="60"/>
      <c r="L131" s="60"/>
      <c r="M131" s="60"/>
      <c r="N131" s="60"/>
      <c r="O131" s="65"/>
      <c r="P131" s="59">
        <v>2009</v>
      </c>
      <c r="Q131" s="61">
        <v>10</v>
      </c>
      <c r="R131" s="66">
        <f t="shared" si="8"/>
        <v>0.1</v>
      </c>
      <c r="S131" s="67">
        <f t="shared" si="9"/>
        <v>700000</v>
      </c>
      <c r="T131" s="61">
        <f t="shared" si="10"/>
        <v>9</v>
      </c>
      <c r="U131" s="61"/>
      <c r="V131" s="68">
        <f t="shared" si="11"/>
        <v>6300000</v>
      </c>
      <c r="W131" s="35">
        <f t="shared" si="14"/>
        <v>700000</v>
      </c>
    </row>
    <row r="132" spans="1:23" ht="30" x14ac:dyDescent="0.2">
      <c r="A132" s="59">
        <v>62</v>
      </c>
      <c r="B132" s="69" t="s">
        <v>200</v>
      </c>
      <c r="C132" s="61"/>
      <c r="D132" s="59">
        <v>1</v>
      </c>
      <c r="E132" s="59" t="s">
        <v>87</v>
      </c>
      <c r="F132" s="62">
        <v>315084000</v>
      </c>
      <c r="G132" s="63">
        <v>0</v>
      </c>
      <c r="H132" s="59"/>
      <c r="I132" s="64"/>
      <c r="J132" s="63"/>
      <c r="K132" s="60"/>
      <c r="L132" s="60"/>
      <c r="M132" s="60"/>
      <c r="N132" s="61"/>
      <c r="O132" s="75"/>
      <c r="P132" s="59">
        <v>2008</v>
      </c>
      <c r="Q132" s="61">
        <v>10</v>
      </c>
      <c r="R132" s="66">
        <f t="shared" si="8"/>
        <v>0.1</v>
      </c>
      <c r="S132" s="67">
        <f t="shared" si="9"/>
        <v>31508400</v>
      </c>
      <c r="T132" s="61">
        <f t="shared" si="10"/>
        <v>10</v>
      </c>
      <c r="U132" s="61"/>
      <c r="V132" s="68">
        <f t="shared" si="11"/>
        <v>315084000</v>
      </c>
      <c r="W132" s="35">
        <f t="shared" si="14"/>
        <v>0</v>
      </c>
    </row>
    <row r="133" spans="1:23" x14ac:dyDescent="0.2">
      <c r="A133" s="59">
        <f>+A132+1</f>
        <v>63</v>
      </c>
      <c r="B133" s="78" t="s">
        <v>201</v>
      </c>
      <c r="C133" s="61"/>
      <c r="D133" s="59">
        <v>10</v>
      </c>
      <c r="E133" s="59" t="s">
        <v>87</v>
      </c>
      <c r="F133" s="74">
        <v>79500000</v>
      </c>
      <c r="G133" s="63">
        <v>23850000</v>
      </c>
      <c r="H133" s="59"/>
      <c r="I133" s="64"/>
      <c r="J133" s="63"/>
      <c r="K133" s="75"/>
      <c r="L133" s="75"/>
      <c r="M133" s="75"/>
      <c r="N133" s="60"/>
      <c r="O133" s="75"/>
      <c r="P133" s="76">
        <v>2011</v>
      </c>
      <c r="Q133" s="76">
        <v>10</v>
      </c>
      <c r="R133" s="66">
        <f t="shared" si="8"/>
        <v>0.1</v>
      </c>
      <c r="S133" s="67">
        <f t="shared" si="9"/>
        <v>7950000</v>
      </c>
      <c r="T133" s="61">
        <f t="shared" si="10"/>
        <v>7</v>
      </c>
      <c r="U133" s="61"/>
      <c r="V133" s="68">
        <f t="shared" si="11"/>
        <v>55650000</v>
      </c>
      <c r="W133" s="35">
        <f t="shared" si="14"/>
        <v>23850000</v>
      </c>
    </row>
    <row r="134" spans="1:23" x14ac:dyDescent="0.2">
      <c r="A134" s="59">
        <v>63</v>
      </c>
      <c r="B134" s="69" t="s">
        <v>202</v>
      </c>
      <c r="C134" s="61"/>
      <c r="D134" s="59">
        <v>1</v>
      </c>
      <c r="E134" s="59" t="s">
        <v>87</v>
      </c>
      <c r="F134" s="74">
        <v>6200000</v>
      </c>
      <c r="G134" s="63">
        <v>0</v>
      </c>
      <c r="H134" s="59"/>
      <c r="I134" s="64"/>
      <c r="J134" s="63"/>
      <c r="K134" s="75"/>
      <c r="L134" s="75"/>
      <c r="M134" s="75"/>
      <c r="N134" s="60"/>
      <c r="O134" s="75"/>
      <c r="P134" s="76">
        <v>2000</v>
      </c>
      <c r="Q134" s="76">
        <v>10</v>
      </c>
      <c r="R134" s="66">
        <f t="shared" si="8"/>
        <v>0.1</v>
      </c>
      <c r="S134" s="67">
        <f t="shared" si="9"/>
        <v>620000</v>
      </c>
      <c r="T134" s="61">
        <f t="shared" si="10"/>
        <v>18</v>
      </c>
      <c r="U134" s="61"/>
      <c r="V134" s="68">
        <f t="shared" si="11"/>
        <v>11160000</v>
      </c>
      <c r="W134" s="35">
        <f t="shared" si="14"/>
        <v>0</v>
      </c>
    </row>
    <row r="135" spans="1:23" x14ac:dyDescent="0.25">
      <c r="A135" s="59">
        <f>+A134+1</f>
        <v>64</v>
      </c>
      <c r="B135" s="92" t="s">
        <v>203</v>
      </c>
      <c r="C135" s="87"/>
      <c r="D135" s="87">
        <v>1</v>
      </c>
      <c r="E135" s="59" t="s">
        <v>87</v>
      </c>
      <c r="F135" s="91">
        <v>6640000</v>
      </c>
      <c r="G135" s="63">
        <v>2656000</v>
      </c>
      <c r="H135" s="87"/>
      <c r="I135" s="64"/>
      <c r="J135" s="63"/>
      <c r="K135" s="88"/>
      <c r="L135" s="88"/>
      <c r="M135" s="88"/>
      <c r="N135" s="100"/>
      <c r="O135" s="88"/>
      <c r="P135" s="59">
        <v>2012</v>
      </c>
      <c r="Q135" s="59">
        <v>10</v>
      </c>
      <c r="R135" s="66">
        <f t="shared" si="8"/>
        <v>0.1</v>
      </c>
      <c r="S135" s="67">
        <f t="shared" si="9"/>
        <v>664000</v>
      </c>
      <c r="T135" s="61">
        <f t="shared" si="10"/>
        <v>6</v>
      </c>
      <c r="U135" s="61"/>
      <c r="V135" s="68">
        <f t="shared" si="11"/>
        <v>3984000</v>
      </c>
      <c r="W135" s="35">
        <f t="shared" si="14"/>
        <v>2656000</v>
      </c>
    </row>
    <row r="136" spans="1:23" ht="30" x14ac:dyDescent="0.2">
      <c r="A136" s="59">
        <v>64</v>
      </c>
      <c r="B136" s="69" t="s">
        <v>204</v>
      </c>
      <c r="C136" s="82"/>
      <c r="D136" s="59">
        <v>1</v>
      </c>
      <c r="E136" s="59" t="s">
        <v>87</v>
      </c>
      <c r="F136" s="62">
        <v>190500000</v>
      </c>
      <c r="G136" s="63">
        <v>166687500</v>
      </c>
      <c r="H136" s="59"/>
      <c r="I136" s="62"/>
      <c r="J136" s="63"/>
      <c r="K136" s="60"/>
      <c r="L136" s="60"/>
      <c r="M136" s="60"/>
      <c r="N136" s="61"/>
      <c r="O136" s="65"/>
      <c r="P136" s="59">
        <v>2017</v>
      </c>
      <c r="Q136" s="61">
        <v>8</v>
      </c>
      <c r="R136" s="66">
        <f t="shared" si="8"/>
        <v>0.125</v>
      </c>
      <c r="S136" s="67">
        <f t="shared" si="9"/>
        <v>23812500</v>
      </c>
      <c r="T136" s="61">
        <f t="shared" si="10"/>
        <v>1</v>
      </c>
      <c r="U136" s="61"/>
      <c r="V136" s="68">
        <f t="shared" si="11"/>
        <v>23812500</v>
      </c>
    </row>
    <row r="137" spans="1:23" x14ac:dyDescent="0.2">
      <c r="A137" s="59">
        <f>+A136+1</f>
        <v>65</v>
      </c>
      <c r="B137" s="69" t="s">
        <v>205</v>
      </c>
      <c r="C137" s="61"/>
      <c r="D137" s="59">
        <v>1</v>
      </c>
      <c r="E137" s="59" t="s">
        <v>87</v>
      </c>
      <c r="F137" s="62">
        <v>7200000</v>
      </c>
      <c r="G137" s="63">
        <v>0</v>
      </c>
      <c r="H137" s="59"/>
      <c r="I137" s="79"/>
      <c r="J137" s="63"/>
      <c r="K137" s="60"/>
      <c r="L137" s="60"/>
      <c r="M137" s="60"/>
      <c r="N137" s="61"/>
      <c r="O137" s="65"/>
      <c r="P137" s="59">
        <v>2003</v>
      </c>
      <c r="Q137" s="61">
        <v>5</v>
      </c>
      <c r="R137" s="66">
        <f t="shared" si="8"/>
        <v>0.2</v>
      </c>
      <c r="S137" s="67">
        <f t="shared" si="9"/>
        <v>1440000</v>
      </c>
      <c r="T137" s="61">
        <f t="shared" si="10"/>
        <v>15</v>
      </c>
      <c r="U137" s="61">
        <v>0</v>
      </c>
      <c r="V137" s="68">
        <f t="shared" si="11"/>
        <v>21600000</v>
      </c>
      <c r="W137" s="35">
        <f>IF(G137&lt;0,0,G137)</f>
        <v>0</v>
      </c>
    </row>
    <row r="138" spans="1:23" ht="30" x14ac:dyDescent="0.2">
      <c r="A138" s="59">
        <v>65</v>
      </c>
      <c r="B138" s="69" t="s">
        <v>206</v>
      </c>
      <c r="C138" s="61"/>
      <c r="D138" s="59">
        <v>1</v>
      </c>
      <c r="E138" s="59" t="s">
        <v>76</v>
      </c>
      <c r="F138" s="74">
        <v>55000000</v>
      </c>
      <c r="G138" s="63">
        <v>0</v>
      </c>
      <c r="H138" s="59"/>
      <c r="I138" s="79"/>
      <c r="J138" s="63"/>
      <c r="K138" s="60"/>
      <c r="L138" s="60"/>
      <c r="M138" s="60"/>
      <c r="N138" s="61"/>
      <c r="O138" s="65"/>
      <c r="P138" s="59">
        <v>2007</v>
      </c>
      <c r="Q138" s="61">
        <v>10</v>
      </c>
      <c r="R138" s="66">
        <f t="shared" ref="R138:R201" si="15">100%/Q138</f>
        <v>0.1</v>
      </c>
      <c r="S138" s="67">
        <f t="shared" ref="S138:S201" si="16">F138/Q138</f>
        <v>5500000</v>
      </c>
      <c r="T138" s="61">
        <f t="shared" ref="T138:T201" si="17">2018-P138</f>
        <v>11</v>
      </c>
      <c r="U138" s="61"/>
      <c r="V138" s="68">
        <f t="shared" ref="V138:V201" si="18">S138*T138</f>
        <v>60500000</v>
      </c>
      <c r="W138" s="35">
        <f>IF(G138&lt;0,0,G138)</f>
        <v>0</v>
      </c>
    </row>
    <row r="139" spans="1:23" x14ac:dyDescent="0.2">
      <c r="A139" s="59">
        <f>+A138+1</f>
        <v>66</v>
      </c>
      <c r="B139" s="78" t="s">
        <v>207</v>
      </c>
      <c r="C139" s="61"/>
      <c r="D139" s="59">
        <v>1</v>
      </c>
      <c r="E139" s="59" t="s">
        <v>76</v>
      </c>
      <c r="F139" s="74">
        <v>49349000</v>
      </c>
      <c r="G139" s="63">
        <v>43180375</v>
      </c>
      <c r="H139" s="59"/>
      <c r="I139" s="74"/>
      <c r="J139" s="63"/>
      <c r="K139" s="60"/>
      <c r="L139" s="60"/>
      <c r="M139" s="60"/>
      <c r="N139" s="60"/>
      <c r="O139" s="65"/>
      <c r="P139" s="59">
        <v>2017</v>
      </c>
      <c r="Q139" s="61">
        <v>8</v>
      </c>
      <c r="R139" s="66">
        <f t="shared" si="15"/>
        <v>0.125</v>
      </c>
      <c r="S139" s="67">
        <f t="shared" si="16"/>
        <v>6168625</v>
      </c>
      <c r="T139" s="61">
        <f t="shared" si="17"/>
        <v>1</v>
      </c>
      <c r="U139" s="61"/>
      <c r="V139" s="68">
        <f t="shared" si="18"/>
        <v>6168625</v>
      </c>
    </row>
    <row r="140" spans="1:23" x14ac:dyDescent="0.2">
      <c r="A140" s="59">
        <v>66</v>
      </c>
      <c r="B140" s="69" t="s">
        <v>208</v>
      </c>
      <c r="C140" s="82"/>
      <c r="D140" s="59">
        <v>2</v>
      </c>
      <c r="E140" s="59" t="s">
        <v>76</v>
      </c>
      <c r="F140" s="62">
        <v>95700000</v>
      </c>
      <c r="G140" s="63">
        <v>76560000</v>
      </c>
      <c r="H140" s="59"/>
      <c r="I140" s="62"/>
      <c r="J140" s="63"/>
      <c r="K140" s="60"/>
      <c r="L140" s="60"/>
      <c r="M140" s="60"/>
      <c r="N140" s="61"/>
      <c r="O140" s="65"/>
      <c r="P140" s="59">
        <v>2017</v>
      </c>
      <c r="Q140" s="61">
        <v>5</v>
      </c>
      <c r="R140" s="66">
        <f t="shared" si="15"/>
        <v>0.2</v>
      </c>
      <c r="S140" s="67">
        <f t="shared" si="16"/>
        <v>19140000</v>
      </c>
      <c r="T140" s="61">
        <f t="shared" si="17"/>
        <v>1</v>
      </c>
      <c r="U140" s="61"/>
      <c r="V140" s="68">
        <f t="shared" si="18"/>
        <v>19140000</v>
      </c>
    </row>
    <row r="141" spans="1:23" x14ac:dyDescent="0.25">
      <c r="A141" s="59">
        <f>+A140+1</f>
        <v>67</v>
      </c>
      <c r="B141" s="101" t="s">
        <v>209</v>
      </c>
      <c r="C141" s="87"/>
      <c r="D141" s="87">
        <v>1</v>
      </c>
      <c r="E141" s="59" t="s">
        <v>76</v>
      </c>
      <c r="F141" s="93">
        <v>75000000</v>
      </c>
      <c r="G141" s="63">
        <v>30000000</v>
      </c>
      <c r="H141" s="87"/>
      <c r="I141" s="79"/>
      <c r="J141" s="63"/>
      <c r="K141" s="88"/>
      <c r="L141" s="88"/>
      <c r="M141" s="88"/>
      <c r="N141" s="88"/>
      <c r="O141" s="88"/>
      <c r="P141" s="59">
        <v>2012</v>
      </c>
      <c r="Q141" s="59">
        <v>10</v>
      </c>
      <c r="R141" s="66">
        <f t="shared" si="15"/>
        <v>0.1</v>
      </c>
      <c r="S141" s="67">
        <f t="shared" si="16"/>
        <v>7500000</v>
      </c>
      <c r="T141" s="61">
        <f t="shared" si="17"/>
        <v>6</v>
      </c>
      <c r="U141" s="61"/>
      <c r="V141" s="68">
        <f t="shared" si="18"/>
        <v>45000000</v>
      </c>
      <c r="W141" s="35">
        <f t="shared" ref="W141:W150" si="19">IF(G141&lt;0,0,G141)</f>
        <v>30000000</v>
      </c>
    </row>
    <row r="142" spans="1:23" ht="30" x14ac:dyDescent="0.2">
      <c r="A142" s="59">
        <v>67</v>
      </c>
      <c r="B142" s="69" t="s">
        <v>210</v>
      </c>
      <c r="C142" s="61"/>
      <c r="D142" s="59">
        <v>1</v>
      </c>
      <c r="E142" s="59" t="s">
        <v>76</v>
      </c>
      <c r="F142" s="70">
        <v>151347000</v>
      </c>
      <c r="G142" s="63">
        <v>0</v>
      </c>
      <c r="H142" s="59"/>
      <c r="I142" s="79"/>
      <c r="J142" s="63"/>
      <c r="K142" s="61"/>
      <c r="L142" s="61"/>
      <c r="M142" s="61"/>
      <c r="N142" s="61"/>
      <c r="O142" s="65"/>
      <c r="P142" s="59">
        <v>2010</v>
      </c>
      <c r="Q142" s="61">
        <v>5</v>
      </c>
      <c r="R142" s="66">
        <f t="shared" si="15"/>
        <v>0.2</v>
      </c>
      <c r="S142" s="67">
        <f t="shared" si="16"/>
        <v>30269400</v>
      </c>
      <c r="T142" s="61">
        <f t="shared" si="17"/>
        <v>8</v>
      </c>
      <c r="U142" s="61">
        <v>0</v>
      </c>
      <c r="V142" s="68">
        <f t="shared" si="18"/>
        <v>242155200</v>
      </c>
      <c r="W142" s="35">
        <f t="shared" si="19"/>
        <v>0</v>
      </c>
    </row>
    <row r="143" spans="1:23" ht="30" x14ac:dyDescent="0.2">
      <c r="A143" s="59">
        <f>+A142+1</f>
        <v>68</v>
      </c>
      <c r="B143" s="69" t="s">
        <v>211</v>
      </c>
      <c r="C143" s="61"/>
      <c r="D143" s="59">
        <v>1</v>
      </c>
      <c r="E143" s="59" t="s">
        <v>76</v>
      </c>
      <c r="F143" s="74">
        <v>532200000</v>
      </c>
      <c r="G143" s="63">
        <v>0</v>
      </c>
      <c r="H143" s="59"/>
      <c r="I143" s="79"/>
      <c r="J143" s="63"/>
      <c r="K143" s="75"/>
      <c r="L143" s="75"/>
      <c r="M143" s="75"/>
      <c r="N143" s="60"/>
      <c r="O143" s="75"/>
      <c r="P143" s="76">
        <v>2008</v>
      </c>
      <c r="Q143" s="76">
        <v>10</v>
      </c>
      <c r="R143" s="66">
        <f t="shared" si="15"/>
        <v>0.1</v>
      </c>
      <c r="S143" s="67">
        <f t="shared" si="16"/>
        <v>53220000</v>
      </c>
      <c r="T143" s="61">
        <f t="shared" si="17"/>
        <v>10</v>
      </c>
      <c r="U143" s="61"/>
      <c r="V143" s="68">
        <f t="shared" si="18"/>
        <v>532200000</v>
      </c>
      <c r="W143" s="35">
        <f t="shared" si="19"/>
        <v>0</v>
      </c>
    </row>
    <row r="144" spans="1:23" ht="16.5" customHeight="1" x14ac:dyDescent="0.2">
      <c r="A144" s="59">
        <v>68</v>
      </c>
      <c r="B144" s="69" t="s">
        <v>212</v>
      </c>
      <c r="C144" s="61"/>
      <c r="D144" s="59">
        <v>5</v>
      </c>
      <c r="E144" s="59" t="s">
        <v>76</v>
      </c>
      <c r="F144" s="74">
        <v>230000000</v>
      </c>
      <c r="G144" s="63">
        <v>0</v>
      </c>
      <c r="H144" s="59"/>
      <c r="I144" s="64"/>
      <c r="J144" s="63"/>
      <c r="K144" s="75"/>
      <c r="L144" s="75"/>
      <c r="M144" s="75"/>
      <c r="N144" s="60"/>
      <c r="O144" s="75"/>
      <c r="P144" s="76">
        <v>2008</v>
      </c>
      <c r="Q144" s="76">
        <v>5</v>
      </c>
      <c r="R144" s="66">
        <f t="shared" si="15"/>
        <v>0.2</v>
      </c>
      <c r="S144" s="67">
        <f t="shared" si="16"/>
        <v>46000000</v>
      </c>
      <c r="T144" s="61">
        <f t="shared" si="17"/>
        <v>10</v>
      </c>
      <c r="U144" s="61">
        <v>0</v>
      </c>
      <c r="V144" s="68">
        <f t="shared" si="18"/>
        <v>460000000</v>
      </c>
      <c r="W144" s="35">
        <f t="shared" si="19"/>
        <v>0</v>
      </c>
    </row>
    <row r="145" spans="1:23" ht="16.5" customHeight="1" x14ac:dyDescent="0.2">
      <c r="A145" s="59">
        <f>+A144+1</f>
        <v>69</v>
      </c>
      <c r="B145" s="69" t="s">
        <v>213</v>
      </c>
      <c r="C145" s="61"/>
      <c r="D145" s="59">
        <v>1</v>
      </c>
      <c r="E145" s="59" t="s">
        <v>76</v>
      </c>
      <c r="F145" s="62">
        <v>26864200</v>
      </c>
      <c r="G145" s="63">
        <v>0</v>
      </c>
      <c r="H145" s="59"/>
      <c r="I145" s="64"/>
      <c r="J145" s="63"/>
      <c r="K145" s="60"/>
      <c r="L145" s="60"/>
      <c r="M145" s="60"/>
      <c r="N145" s="61"/>
      <c r="O145" s="65"/>
      <c r="P145" s="59">
        <v>2003</v>
      </c>
      <c r="Q145" s="61">
        <v>5</v>
      </c>
      <c r="R145" s="66">
        <f t="shared" si="15"/>
        <v>0.2</v>
      </c>
      <c r="S145" s="67">
        <f t="shared" si="16"/>
        <v>5372840</v>
      </c>
      <c r="T145" s="61">
        <f t="shared" si="17"/>
        <v>15</v>
      </c>
      <c r="U145" s="61">
        <v>0</v>
      </c>
      <c r="V145" s="68">
        <f t="shared" si="18"/>
        <v>80592600</v>
      </c>
      <c r="W145" s="35">
        <f t="shared" si="19"/>
        <v>0</v>
      </c>
    </row>
    <row r="146" spans="1:23" ht="16.5" customHeight="1" x14ac:dyDescent="0.2">
      <c r="A146" s="59">
        <v>69</v>
      </c>
      <c r="B146" s="69" t="s">
        <v>214</v>
      </c>
      <c r="C146" s="61"/>
      <c r="D146" s="59">
        <v>4</v>
      </c>
      <c r="E146" s="59" t="s">
        <v>76</v>
      </c>
      <c r="F146" s="70">
        <v>112545300</v>
      </c>
      <c r="G146" s="63">
        <v>0</v>
      </c>
      <c r="H146" s="59"/>
      <c r="I146" s="64"/>
      <c r="J146" s="63"/>
      <c r="K146" s="60"/>
      <c r="L146" s="60"/>
      <c r="M146" s="60"/>
      <c r="N146" s="60"/>
      <c r="O146" s="65"/>
      <c r="P146" s="59">
        <v>2009</v>
      </c>
      <c r="Q146" s="61">
        <v>5</v>
      </c>
      <c r="R146" s="66">
        <f t="shared" si="15"/>
        <v>0.2</v>
      </c>
      <c r="S146" s="67">
        <f t="shared" si="16"/>
        <v>22509060</v>
      </c>
      <c r="T146" s="61">
        <f t="shared" si="17"/>
        <v>9</v>
      </c>
      <c r="U146" s="61">
        <v>0</v>
      </c>
      <c r="V146" s="68">
        <f t="shared" si="18"/>
        <v>202581540</v>
      </c>
      <c r="W146" s="35">
        <f t="shared" si="19"/>
        <v>0</v>
      </c>
    </row>
    <row r="147" spans="1:23" ht="135" x14ac:dyDescent="0.2">
      <c r="A147" s="59">
        <f>+A146+1</f>
        <v>70</v>
      </c>
      <c r="B147" s="69" t="s">
        <v>215</v>
      </c>
      <c r="C147" s="61"/>
      <c r="D147" s="59">
        <v>1</v>
      </c>
      <c r="E147" s="59" t="s">
        <v>76</v>
      </c>
      <c r="F147" s="62">
        <v>33580000</v>
      </c>
      <c r="G147" s="63">
        <v>0</v>
      </c>
      <c r="H147" s="59"/>
      <c r="I147" s="64"/>
      <c r="J147" s="63"/>
      <c r="K147" s="60"/>
      <c r="L147" s="60"/>
      <c r="M147" s="60"/>
      <c r="N147" s="61"/>
      <c r="O147" s="65"/>
      <c r="P147" s="59">
        <v>2002</v>
      </c>
      <c r="Q147" s="61">
        <v>5</v>
      </c>
      <c r="R147" s="66">
        <f t="shared" si="15"/>
        <v>0.2</v>
      </c>
      <c r="S147" s="67">
        <f t="shared" si="16"/>
        <v>6716000</v>
      </c>
      <c r="T147" s="61">
        <f t="shared" si="17"/>
        <v>16</v>
      </c>
      <c r="U147" s="61">
        <v>0</v>
      </c>
      <c r="V147" s="68">
        <f t="shared" si="18"/>
        <v>107456000</v>
      </c>
      <c r="W147" s="35">
        <f t="shared" si="19"/>
        <v>0</v>
      </c>
    </row>
    <row r="148" spans="1:23" ht="75" x14ac:dyDescent="0.2">
      <c r="A148" s="59">
        <v>70</v>
      </c>
      <c r="B148" s="69" t="s">
        <v>216</v>
      </c>
      <c r="C148" s="61"/>
      <c r="D148" s="59">
        <v>1</v>
      </c>
      <c r="E148" s="59" t="s">
        <v>76</v>
      </c>
      <c r="F148" s="70">
        <v>168262600</v>
      </c>
      <c r="G148" s="63">
        <v>0</v>
      </c>
      <c r="H148" s="59"/>
      <c r="I148" s="64"/>
      <c r="J148" s="63"/>
      <c r="K148" s="61"/>
      <c r="L148" s="61"/>
      <c r="M148" s="61"/>
      <c r="N148" s="61"/>
      <c r="O148" s="75"/>
      <c r="P148" s="59">
        <v>2010</v>
      </c>
      <c r="Q148" s="61">
        <v>5</v>
      </c>
      <c r="R148" s="66">
        <f t="shared" si="15"/>
        <v>0.2</v>
      </c>
      <c r="S148" s="67">
        <f t="shared" si="16"/>
        <v>33652520</v>
      </c>
      <c r="T148" s="61">
        <f t="shared" si="17"/>
        <v>8</v>
      </c>
      <c r="U148" s="61">
        <v>0</v>
      </c>
      <c r="V148" s="68">
        <f t="shared" si="18"/>
        <v>269220160</v>
      </c>
      <c r="W148" s="35">
        <f t="shared" si="19"/>
        <v>0</v>
      </c>
    </row>
    <row r="149" spans="1:23" ht="30" x14ac:dyDescent="0.2">
      <c r="A149" s="59">
        <f>+A148+1</f>
        <v>71</v>
      </c>
      <c r="B149" s="69" t="s">
        <v>217</v>
      </c>
      <c r="C149" s="61"/>
      <c r="D149" s="59">
        <v>1</v>
      </c>
      <c r="E149" s="59" t="s">
        <v>76</v>
      </c>
      <c r="F149" s="62">
        <v>1143818851</v>
      </c>
      <c r="G149" s="63">
        <v>0</v>
      </c>
      <c r="H149" s="59"/>
      <c r="I149" s="79"/>
      <c r="J149" s="63"/>
      <c r="K149" s="60"/>
      <c r="L149" s="60"/>
      <c r="M149" s="60"/>
      <c r="N149" s="60"/>
      <c r="O149" s="65"/>
      <c r="P149" s="59">
        <v>2010</v>
      </c>
      <c r="Q149" s="61">
        <v>8</v>
      </c>
      <c r="R149" s="66">
        <f t="shared" si="15"/>
        <v>0.125</v>
      </c>
      <c r="S149" s="67">
        <f t="shared" si="16"/>
        <v>142977356.375</v>
      </c>
      <c r="T149" s="61">
        <f t="shared" si="17"/>
        <v>8</v>
      </c>
      <c r="U149" s="61"/>
      <c r="V149" s="68">
        <f t="shared" si="18"/>
        <v>1143818851</v>
      </c>
      <c r="W149" s="35">
        <f t="shared" si="19"/>
        <v>0</v>
      </c>
    </row>
    <row r="150" spans="1:23" x14ac:dyDescent="0.2">
      <c r="A150" s="59">
        <v>71</v>
      </c>
      <c r="B150" s="69" t="s">
        <v>218</v>
      </c>
      <c r="C150" s="61"/>
      <c r="D150" s="59">
        <v>2</v>
      </c>
      <c r="E150" s="59" t="s">
        <v>76</v>
      </c>
      <c r="F150" s="62">
        <v>87990000</v>
      </c>
      <c r="G150" s="63">
        <v>0</v>
      </c>
      <c r="H150" s="59"/>
      <c r="I150" s="64"/>
      <c r="J150" s="63"/>
      <c r="K150" s="60"/>
      <c r="L150" s="60"/>
      <c r="M150" s="60"/>
      <c r="N150" s="61"/>
      <c r="O150" s="65"/>
      <c r="P150" s="59">
        <v>2000</v>
      </c>
      <c r="Q150" s="61">
        <v>10</v>
      </c>
      <c r="R150" s="66">
        <f t="shared" si="15"/>
        <v>0.1</v>
      </c>
      <c r="S150" s="67">
        <f t="shared" si="16"/>
        <v>8799000</v>
      </c>
      <c r="T150" s="61">
        <f t="shared" si="17"/>
        <v>18</v>
      </c>
      <c r="U150" s="61"/>
      <c r="V150" s="68">
        <f t="shared" si="18"/>
        <v>158382000</v>
      </c>
      <c r="W150" s="35">
        <f t="shared" si="19"/>
        <v>0</v>
      </c>
    </row>
    <row r="151" spans="1:23" ht="30" x14ac:dyDescent="0.2">
      <c r="A151" s="59">
        <f>+A150+1</f>
        <v>72</v>
      </c>
      <c r="B151" s="78" t="s">
        <v>219</v>
      </c>
      <c r="C151" s="82"/>
      <c r="D151" s="59">
        <v>1</v>
      </c>
      <c r="E151" s="59" t="s">
        <v>76</v>
      </c>
      <c r="F151" s="83">
        <v>19894879</v>
      </c>
      <c r="G151" s="63">
        <v>17408019.125</v>
      </c>
      <c r="H151" s="59"/>
      <c r="I151" s="79"/>
      <c r="J151" s="63"/>
      <c r="K151" s="60"/>
      <c r="L151" s="60"/>
      <c r="M151" s="60"/>
      <c r="N151" s="80"/>
      <c r="O151" s="65"/>
      <c r="P151" s="59">
        <v>2017</v>
      </c>
      <c r="Q151" s="61">
        <v>8</v>
      </c>
      <c r="R151" s="66">
        <f t="shared" si="15"/>
        <v>0.125</v>
      </c>
      <c r="S151" s="67">
        <f t="shared" si="16"/>
        <v>2486859.875</v>
      </c>
      <c r="T151" s="61">
        <f t="shared" si="17"/>
        <v>1</v>
      </c>
      <c r="U151" s="61"/>
      <c r="V151" s="68">
        <f t="shared" si="18"/>
        <v>2486859.875</v>
      </c>
    </row>
    <row r="152" spans="1:23" ht="24" x14ac:dyDescent="0.2">
      <c r="A152" s="59">
        <v>72</v>
      </c>
      <c r="B152" s="78" t="s">
        <v>220</v>
      </c>
      <c r="C152" s="73"/>
      <c r="D152" s="59">
        <v>3</v>
      </c>
      <c r="E152" s="59" t="s">
        <v>76</v>
      </c>
      <c r="F152" s="62">
        <v>71629737</v>
      </c>
      <c r="G152" s="63">
        <v>53722302.75</v>
      </c>
      <c r="H152" s="59"/>
      <c r="I152" s="79"/>
      <c r="J152" s="63"/>
      <c r="K152" s="60"/>
      <c r="L152" s="60"/>
      <c r="M152" s="60"/>
      <c r="N152" s="80"/>
      <c r="O152" s="65" t="s">
        <v>118</v>
      </c>
      <c r="P152" s="59">
        <v>2016</v>
      </c>
      <c r="Q152" s="61">
        <v>8</v>
      </c>
      <c r="R152" s="66">
        <f t="shared" si="15"/>
        <v>0.125</v>
      </c>
      <c r="S152" s="67">
        <f t="shared" si="16"/>
        <v>8953717.125</v>
      </c>
      <c r="T152" s="61">
        <f t="shared" si="17"/>
        <v>2</v>
      </c>
      <c r="U152" s="61"/>
      <c r="V152" s="68">
        <f t="shared" si="18"/>
        <v>17907434.25</v>
      </c>
      <c r="W152" s="35">
        <f>IF(G152&lt;0,0,G152)</f>
        <v>53722302.75</v>
      </c>
    </row>
    <row r="153" spans="1:23" ht="24" x14ac:dyDescent="0.2">
      <c r="A153" s="59">
        <f>+A152+1</f>
        <v>73</v>
      </c>
      <c r="B153" s="78" t="s">
        <v>221</v>
      </c>
      <c r="C153" s="73"/>
      <c r="D153" s="59">
        <v>3</v>
      </c>
      <c r="E153" s="59" t="s">
        <v>76</v>
      </c>
      <c r="F153" s="62">
        <v>84530757</v>
      </c>
      <c r="G153" s="63">
        <v>63398067.75</v>
      </c>
      <c r="H153" s="59"/>
      <c r="I153" s="79"/>
      <c r="J153" s="63"/>
      <c r="K153" s="60"/>
      <c r="L153" s="60"/>
      <c r="M153" s="60"/>
      <c r="N153" s="80"/>
      <c r="O153" s="65" t="s">
        <v>118</v>
      </c>
      <c r="P153" s="59">
        <v>2016</v>
      </c>
      <c r="Q153" s="61">
        <v>8</v>
      </c>
      <c r="R153" s="66">
        <f t="shared" si="15"/>
        <v>0.125</v>
      </c>
      <c r="S153" s="67">
        <f t="shared" si="16"/>
        <v>10566344.625</v>
      </c>
      <c r="T153" s="61">
        <f t="shared" si="17"/>
        <v>2</v>
      </c>
      <c r="U153" s="61"/>
      <c r="V153" s="68">
        <f t="shared" si="18"/>
        <v>21132689.25</v>
      </c>
      <c r="W153" s="35">
        <f>IF(G153&lt;0,0,G153)</f>
        <v>63398067.75</v>
      </c>
    </row>
    <row r="154" spans="1:23" x14ac:dyDescent="0.2">
      <c r="A154" s="59">
        <v>73</v>
      </c>
      <c r="B154" s="69" t="s">
        <v>222</v>
      </c>
      <c r="C154" s="61"/>
      <c r="D154" s="59">
        <v>6</v>
      </c>
      <c r="E154" s="59" t="s">
        <v>76</v>
      </c>
      <c r="F154" s="70">
        <v>37200000</v>
      </c>
      <c r="G154" s="63">
        <v>9240000</v>
      </c>
      <c r="H154" s="59"/>
      <c r="I154" s="64"/>
      <c r="J154" s="63"/>
      <c r="K154" s="60"/>
      <c r="L154" s="60"/>
      <c r="M154" s="60"/>
      <c r="N154" s="61"/>
      <c r="O154" s="65"/>
      <c r="P154" s="59">
        <v>2010</v>
      </c>
      <c r="Q154" s="61">
        <v>10</v>
      </c>
      <c r="R154" s="66">
        <f t="shared" si="15"/>
        <v>0.1</v>
      </c>
      <c r="S154" s="67">
        <f t="shared" si="16"/>
        <v>3720000</v>
      </c>
      <c r="T154" s="61">
        <f t="shared" si="17"/>
        <v>8</v>
      </c>
      <c r="U154" s="61"/>
      <c r="V154" s="68">
        <f t="shared" si="18"/>
        <v>29760000</v>
      </c>
      <c r="W154" s="35">
        <f>IF(G154&lt;0,0,G154)</f>
        <v>9240000</v>
      </c>
    </row>
    <row r="155" spans="1:23" ht="27.75" customHeight="1" x14ac:dyDescent="0.2">
      <c r="A155" s="59">
        <f>+A154+1</f>
        <v>74</v>
      </c>
      <c r="B155" s="69" t="s">
        <v>223</v>
      </c>
      <c r="C155" s="61"/>
      <c r="D155" s="59">
        <v>2</v>
      </c>
      <c r="E155" s="59" t="s">
        <v>76</v>
      </c>
      <c r="F155" s="70">
        <v>14000000</v>
      </c>
      <c r="G155" s="63">
        <v>1400000</v>
      </c>
      <c r="H155" s="59"/>
      <c r="I155" s="64"/>
      <c r="J155" s="63"/>
      <c r="K155" s="60"/>
      <c r="L155" s="60"/>
      <c r="M155" s="60"/>
      <c r="N155" s="61"/>
      <c r="O155" s="65"/>
      <c r="P155" s="59">
        <v>2009</v>
      </c>
      <c r="Q155" s="61">
        <v>10</v>
      </c>
      <c r="R155" s="66">
        <f t="shared" si="15"/>
        <v>0.1</v>
      </c>
      <c r="S155" s="67">
        <f t="shared" si="16"/>
        <v>1400000</v>
      </c>
      <c r="T155" s="61">
        <f t="shared" si="17"/>
        <v>9</v>
      </c>
      <c r="U155" s="61"/>
      <c r="V155" s="68">
        <f t="shared" si="18"/>
        <v>12600000</v>
      </c>
      <c r="W155" s="35">
        <f>IF(G155&lt;0,0,G155)</f>
        <v>1400000</v>
      </c>
    </row>
    <row r="156" spans="1:23" ht="18.75" customHeight="1" x14ac:dyDescent="0.25">
      <c r="A156" s="59">
        <v>74</v>
      </c>
      <c r="B156" s="92" t="s">
        <v>224</v>
      </c>
      <c r="C156" s="87"/>
      <c r="D156" s="87">
        <v>1</v>
      </c>
      <c r="E156" s="59" t="s">
        <v>76</v>
      </c>
      <c r="F156" s="93">
        <v>6000000</v>
      </c>
      <c r="G156" s="63">
        <v>3000000</v>
      </c>
      <c r="H156" s="87"/>
      <c r="I156" s="94"/>
      <c r="J156" s="63"/>
      <c r="K156" s="69"/>
      <c r="L156" s="69"/>
      <c r="M156" s="69"/>
      <c r="N156" s="59"/>
      <c r="O156" s="69"/>
      <c r="P156" s="59">
        <v>2014</v>
      </c>
      <c r="Q156" s="59">
        <v>8</v>
      </c>
      <c r="R156" s="66">
        <f t="shared" si="15"/>
        <v>0.125</v>
      </c>
      <c r="S156" s="67">
        <f t="shared" si="16"/>
        <v>750000</v>
      </c>
      <c r="T156" s="61">
        <f t="shared" si="17"/>
        <v>4</v>
      </c>
      <c r="U156" s="61"/>
      <c r="V156" s="68">
        <f t="shared" si="18"/>
        <v>3000000</v>
      </c>
      <c r="W156" s="97"/>
    </row>
    <row r="157" spans="1:23" ht="18.75" customHeight="1" x14ac:dyDescent="0.2">
      <c r="A157" s="59">
        <f>+A156+1</f>
        <v>75</v>
      </c>
      <c r="B157" s="69" t="s">
        <v>225</v>
      </c>
      <c r="C157" s="61"/>
      <c r="D157" s="59">
        <v>5</v>
      </c>
      <c r="E157" s="59" t="s">
        <v>76</v>
      </c>
      <c r="F157" s="70">
        <v>53500000</v>
      </c>
      <c r="G157" s="63">
        <v>10700000</v>
      </c>
      <c r="H157" s="59"/>
      <c r="I157" s="64"/>
      <c r="J157" s="63"/>
      <c r="K157" s="60"/>
      <c r="L157" s="60"/>
      <c r="M157" s="60"/>
      <c r="N157" s="61"/>
      <c r="O157" s="65"/>
      <c r="P157" s="59">
        <v>2010</v>
      </c>
      <c r="Q157" s="61">
        <v>10</v>
      </c>
      <c r="R157" s="66">
        <f t="shared" si="15"/>
        <v>0.1</v>
      </c>
      <c r="S157" s="67">
        <f t="shared" si="16"/>
        <v>5350000</v>
      </c>
      <c r="T157" s="61">
        <f t="shared" si="17"/>
        <v>8</v>
      </c>
      <c r="U157" s="61"/>
      <c r="V157" s="68">
        <f t="shared" si="18"/>
        <v>42800000</v>
      </c>
      <c r="W157" s="35">
        <f>IF(G157&lt;0,0,G157)</f>
        <v>10700000</v>
      </c>
    </row>
    <row r="158" spans="1:23" ht="18.75" customHeight="1" x14ac:dyDescent="0.25">
      <c r="A158" s="59">
        <v>75</v>
      </c>
      <c r="B158" s="92" t="s">
        <v>226</v>
      </c>
      <c r="C158" s="87"/>
      <c r="D158" s="87">
        <v>3</v>
      </c>
      <c r="E158" s="59" t="s">
        <v>76</v>
      </c>
      <c r="F158" s="93">
        <v>19500000</v>
      </c>
      <c r="G158" s="63">
        <v>9750000</v>
      </c>
      <c r="H158" s="87"/>
      <c r="I158" s="94"/>
      <c r="J158" s="63"/>
      <c r="K158" s="69"/>
      <c r="L158" s="69"/>
      <c r="M158" s="69"/>
      <c r="N158" s="59"/>
      <c r="O158" s="69"/>
      <c r="P158" s="59">
        <v>2014</v>
      </c>
      <c r="Q158" s="59">
        <v>8</v>
      </c>
      <c r="R158" s="66">
        <f t="shared" si="15"/>
        <v>0.125</v>
      </c>
      <c r="S158" s="67">
        <f t="shared" si="16"/>
        <v>2437500</v>
      </c>
      <c r="T158" s="61">
        <f t="shared" si="17"/>
        <v>4</v>
      </c>
      <c r="U158" s="61"/>
      <c r="V158" s="68">
        <f t="shared" si="18"/>
        <v>9750000</v>
      </c>
      <c r="W158" s="97"/>
    </row>
    <row r="159" spans="1:23" ht="18.75" customHeight="1" x14ac:dyDescent="0.2">
      <c r="A159" s="59">
        <f>+A158+1</f>
        <v>76</v>
      </c>
      <c r="B159" s="69" t="s">
        <v>227</v>
      </c>
      <c r="C159" s="61"/>
      <c r="D159" s="59">
        <v>4</v>
      </c>
      <c r="E159" s="59" t="s">
        <v>76</v>
      </c>
      <c r="F159" s="70">
        <v>45600000</v>
      </c>
      <c r="G159" s="63">
        <v>9120000</v>
      </c>
      <c r="H159" s="59"/>
      <c r="I159" s="64"/>
      <c r="J159" s="63"/>
      <c r="K159" s="60"/>
      <c r="L159" s="60"/>
      <c r="M159" s="60"/>
      <c r="N159" s="61"/>
      <c r="O159" s="65"/>
      <c r="P159" s="59">
        <v>2010</v>
      </c>
      <c r="Q159" s="61">
        <v>10</v>
      </c>
      <c r="R159" s="66">
        <f t="shared" si="15"/>
        <v>0.1</v>
      </c>
      <c r="S159" s="67">
        <f t="shared" si="16"/>
        <v>4560000</v>
      </c>
      <c r="T159" s="61">
        <f t="shared" si="17"/>
        <v>8</v>
      </c>
      <c r="U159" s="61"/>
      <c r="V159" s="68">
        <f t="shared" si="18"/>
        <v>36480000</v>
      </c>
      <c r="W159" s="35">
        <f t="shared" ref="W159:W170" si="20">IF(G159&lt;0,0,G159)</f>
        <v>9120000</v>
      </c>
    </row>
    <row r="160" spans="1:23" ht="18.75" customHeight="1" x14ac:dyDescent="0.2">
      <c r="A160" s="59">
        <v>76</v>
      </c>
      <c r="B160" s="69" t="s">
        <v>228</v>
      </c>
      <c r="C160" s="61"/>
      <c r="D160" s="59">
        <v>2</v>
      </c>
      <c r="E160" s="59" t="s">
        <v>76</v>
      </c>
      <c r="F160" s="62">
        <v>80410000</v>
      </c>
      <c r="G160" s="63">
        <v>0</v>
      </c>
      <c r="H160" s="59"/>
      <c r="I160" s="64"/>
      <c r="J160" s="63"/>
      <c r="K160" s="60"/>
      <c r="L160" s="60"/>
      <c r="M160" s="60"/>
      <c r="N160" s="61"/>
      <c r="O160" s="65"/>
      <c r="P160" s="59">
        <v>2000</v>
      </c>
      <c r="Q160" s="61">
        <v>10</v>
      </c>
      <c r="R160" s="66">
        <f t="shared" si="15"/>
        <v>0.1</v>
      </c>
      <c r="S160" s="67">
        <f t="shared" si="16"/>
        <v>8041000</v>
      </c>
      <c r="T160" s="61">
        <f t="shared" si="17"/>
        <v>18</v>
      </c>
      <c r="U160" s="61"/>
      <c r="V160" s="68">
        <f t="shared" si="18"/>
        <v>144738000</v>
      </c>
      <c r="W160" s="35">
        <f t="shared" si="20"/>
        <v>0</v>
      </c>
    </row>
    <row r="161" spans="1:23" ht="18.75" customHeight="1" x14ac:dyDescent="0.2">
      <c r="A161" s="59">
        <f>+A160+1</f>
        <v>77</v>
      </c>
      <c r="B161" s="69" t="s">
        <v>229</v>
      </c>
      <c r="C161" s="61"/>
      <c r="D161" s="59">
        <v>2</v>
      </c>
      <c r="E161" s="59" t="s">
        <v>76</v>
      </c>
      <c r="F161" s="62">
        <v>87990000</v>
      </c>
      <c r="G161" s="63">
        <v>0</v>
      </c>
      <c r="H161" s="59"/>
      <c r="I161" s="64"/>
      <c r="J161" s="63"/>
      <c r="K161" s="60"/>
      <c r="L161" s="60"/>
      <c r="M161" s="60"/>
      <c r="N161" s="61"/>
      <c r="O161" s="65"/>
      <c r="P161" s="59">
        <v>2000</v>
      </c>
      <c r="Q161" s="61">
        <v>10</v>
      </c>
      <c r="R161" s="66">
        <f t="shared" si="15"/>
        <v>0.1</v>
      </c>
      <c r="S161" s="67">
        <f t="shared" si="16"/>
        <v>8799000</v>
      </c>
      <c r="T161" s="61">
        <f t="shared" si="17"/>
        <v>18</v>
      </c>
      <c r="U161" s="61"/>
      <c r="V161" s="68">
        <f t="shared" si="18"/>
        <v>158382000</v>
      </c>
      <c r="W161" s="35">
        <f t="shared" si="20"/>
        <v>0</v>
      </c>
    </row>
    <row r="162" spans="1:23" ht="18.75" customHeight="1" x14ac:dyDescent="0.2">
      <c r="A162" s="59">
        <v>77</v>
      </c>
      <c r="B162" s="69" t="s">
        <v>230</v>
      </c>
      <c r="C162" s="61"/>
      <c r="D162" s="59">
        <v>1</v>
      </c>
      <c r="E162" s="59" t="s">
        <v>87</v>
      </c>
      <c r="F162" s="62">
        <v>11500000</v>
      </c>
      <c r="G162" s="63">
        <v>0</v>
      </c>
      <c r="H162" s="59"/>
      <c r="I162" s="79"/>
      <c r="J162" s="63"/>
      <c r="K162" s="60"/>
      <c r="L162" s="60"/>
      <c r="M162" s="60"/>
      <c r="N162" s="60"/>
      <c r="O162" s="65"/>
      <c r="P162" s="59">
        <v>2009</v>
      </c>
      <c r="Q162" s="61">
        <v>8</v>
      </c>
      <c r="R162" s="66">
        <f t="shared" si="15"/>
        <v>0.125</v>
      </c>
      <c r="S162" s="67">
        <f t="shared" si="16"/>
        <v>1437500</v>
      </c>
      <c r="T162" s="61">
        <f t="shared" si="17"/>
        <v>9</v>
      </c>
      <c r="U162" s="61"/>
      <c r="V162" s="68">
        <f t="shared" si="18"/>
        <v>12937500</v>
      </c>
      <c r="W162" s="35">
        <f t="shared" si="20"/>
        <v>0</v>
      </c>
    </row>
    <row r="163" spans="1:23" ht="27.75" customHeight="1" x14ac:dyDescent="0.2">
      <c r="A163" s="59">
        <f>+A162+1</f>
        <v>78</v>
      </c>
      <c r="B163" s="69" t="s">
        <v>231</v>
      </c>
      <c r="C163" s="61"/>
      <c r="D163" s="59">
        <v>11</v>
      </c>
      <c r="E163" s="59" t="s">
        <v>87</v>
      </c>
      <c r="F163" s="62">
        <v>680641500</v>
      </c>
      <c r="G163" s="63">
        <v>0</v>
      </c>
      <c r="H163" s="59"/>
      <c r="I163" s="64"/>
      <c r="J163" s="63"/>
      <c r="K163" s="60"/>
      <c r="L163" s="60"/>
      <c r="M163" s="60"/>
      <c r="N163" s="61"/>
      <c r="O163" s="75"/>
      <c r="P163" s="59">
        <v>2008</v>
      </c>
      <c r="Q163" s="61">
        <v>8</v>
      </c>
      <c r="R163" s="66">
        <f t="shared" si="15"/>
        <v>0.125</v>
      </c>
      <c r="S163" s="67">
        <f t="shared" si="16"/>
        <v>85080187.5</v>
      </c>
      <c r="T163" s="61">
        <f t="shared" si="17"/>
        <v>10</v>
      </c>
      <c r="U163" s="61"/>
      <c r="V163" s="68">
        <f t="shared" si="18"/>
        <v>850801875</v>
      </c>
      <c r="W163" s="35">
        <f t="shared" si="20"/>
        <v>0</v>
      </c>
    </row>
    <row r="164" spans="1:23" ht="15.75" customHeight="1" x14ac:dyDescent="0.2">
      <c r="A164" s="59">
        <v>78</v>
      </c>
      <c r="B164" s="60" t="s">
        <v>232</v>
      </c>
      <c r="C164" s="61"/>
      <c r="D164" s="59">
        <v>22</v>
      </c>
      <c r="E164" s="59" t="s">
        <v>87</v>
      </c>
      <c r="F164" s="62">
        <v>189651000</v>
      </c>
      <c r="G164" s="63">
        <v>0</v>
      </c>
      <c r="H164" s="59"/>
      <c r="I164" s="64"/>
      <c r="J164" s="63"/>
      <c r="K164" s="60"/>
      <c r="L164" s="60"/>
      <c r="M164" s="60"/>
      <c r="N164" s="61"/>
      <c r="O164" s="75"/>
      <c r="P164" s="59">
        <v>2008</v>
      </c>
      <c r="Q164" s="61">
        <v>8</v>
      </c>
      <c r="R164" s="66">
        <f t="shared" si="15"/>
        <v>0.125</v>
      </c>
      <c r="S164" s="67">
        <f t="shared" si="16"/>
        <v>23706375</v>
      </c>
      <c r="T164" s="61">
        <f t="shared" si="17"/>
        <v>10</v>
      </c>
      <c r="U164" s="61"/>
      <c r="V164" s="68">
        <f t="shared" si="18"/>
        <v>237063750</v>
      </c>
      <c r="W164" s="35">
        <f t="shared" si="20"/>
        <v>0</v>
      </c>
    </row>
    <row r="165" spans="1:23" s="71" customFormat="1" x14ac:dyDescent="0.25">
      <c r="A165" s="59">
        <f>+A164+1</f>
        <v>79</v>
      </c>
      <c r="B165" s="60" t="s">
        <v>233</v>
      </c>
      <c r="C165" s="61"/>
      <c r="D165" s="59">
        <v>16</v>
      </c>
      <c r="E165" s="59" t="s">
        <v>87</v>
      </c>
      <c r="F165" s="62">
        <v>104509440</v>
      </c>
      <c r="G165" s="63">
        <v>0</v>
      </c>
      <c r="H165" s="59"/>
      <c r="I165" s="64"/>
      <c r="J165" s="63"/>
      <c r="K165" s="60"/>
      <c r="L165" s="60"/>
      <c r="M165" s="60"/>
      <c r="N165" s="61"/>
      <c r="O165" s="65"/>
      <c r="P165" s="59">
        <v>2003</v>
      </c>
      <c r="Q165" s="61">
        <v>8</v>
      </c>
      <c r="R165" s="66">
        <f t="shared" si="15"/>
        <v>0.125</v>
      </c>
      <c r="S165" s="67">
        <f t="shared" si="16"/>
        <v>13063680</v>
      </c>
      <c r="T165" s="61">
        <f t="shared" si="17"/>
        <v>15</v>
      </c>
      <c r="U165" s="61"/>
      <c r="V165" s="68">
        <f t="shared" si="18"/>
        <v>195955200</v>
      </c>
      <c r="W165" s="35">
        <f t="shared" si="20"/>
        <v>0</v>
      </c>
    </row>
    <row r="166" spans="1:23" s="71" customFormat="1" x14ac:dyDescent="0.25">
      <c r="A166" s="59">
        <v>79</v>
      </c>
      <c r="B166" s="69" t="s">
        <v>234</v>
      </c>
      <c r="C166" s="73"/>
      <c r="D166" s="59">
        <v>6</v>
      </c>
      <c r="E166" s="59" t="s">
        <v>87</v>
      </c>
      <c r="F166" s="74">
        <v>39349000</v>
      </c>
      <c r="G166" s="63">
        <v>0</v>
      </c>
      <c r="H166" s="59"/>
      <c r="I166" s="64"/>
      <c r="J166" s="63"/>
      <c r="K166" s="75"/>
      <c r="L166" s="75"/>
      <c r="M166" s="75"/>
      <c r="N166" s="60"/>
      <c r="O166" s="75"/>
      <c r="P166" s="76">
        <v>1997</v>
      </c>
      <c r="Q166" s="76">
        <v>10</v>
      </c>
      <c r="R166" s="66">
        <f t="shared" si="15"/>
        <v>0.1</v>
      </c>
      <c r="S166" s="67">
        <f t="shared" si="16"/>
        <v>3934900</v>
      </c>
      <c r="T166" s="61">
        <f t="shared" si="17"/>
        <v>21</v>
      </c>
      <c r="U166" s="61"/>
      <c r="V166" s="68">
        <f t="shared" si="18"/>
        <v>82632900</v>
      </c>
      <c r="W166" s="35">
        <f t="shared" si="20"/>
        <v>0</v>
      </c>
    </row>
    <row r="167" spans="1:23" s="71" customFormat="1" ht="30" x14ac:dyDescent="0.25">
      <c r="A167" s="59">
        <f>+A166+1</f>
        <v>80</v>
      </c>
      <c r="B167" s="69" t="s">
        <v>235</v>
      </c>
      <c r="C167" s="61"/>
      <c r="D167" s="59">
        <v>1</v>
      </c>
      <c r="E167" s="59" t="s">
        <v>87</v>
      </c>
      <c r="F167" s="74">
        <v>9000000</v>
      </c>
      <c r="G167" s="63">
        <v>0</v>
      </c>
      <c r="H167" s="59"/>
      <c r="I167" s="79"/>
      <c r="J167" s="63"/>
      <c r="K167" s="60"/>
      <c r="L167" s="60"/>
      <c r="M167" s="60"/>
      <c r="N167" s="60"/>
      <c r="O167" s="65"/>
      <c r="P167" s="102">
        <v>2007</v>
      </c>
      <c r="Q167" s="61">
        <v>8</v>
      </c>
      <c r="R167" s="66">
        <f t="shared" si="15"/>
        <v>0.125</v>
      </c>
      <c r="S167" s="67">
        <f t="shared" si="16"/>
        <v>1125000</v>
      </c>
      <c r="T167" s="61">
        <f t="shared" si="17"/>
        <v>11</v>
      </c>
      <c r="U167" s="61"/>
      <c r="V167" s="68">
        <f t="shared" si="18"/>
        <v>12375000</v>
      </c>
      <c r="W167" s="35">
        <f t="shared" si="20"/>
        <v>0</v>
      </c>
    </row>
    <row r="168" spans="1:23" s="71" customFormat="1" x14ac:dyDescent="0.25">
      <c r="A168" s="59">
        <v>80</v>
      </c>
      <c r="B168" s="69" t="s">
        <v>236</v>
      </c>
      <c r="C168" s="61"/>
      <c r="D168" s="59">
        <v>1</v>
      </c>
      <c r="E168" s="59" t="s">
        <v>87</v>
      </c>
      <c r="F168" s="74">
        <v>18500000</v>
      </c>
      <c r="G168" s="63">
        <v>0</v>
      </c>
      <c r="H168" s="59"/>
      <c r="I168" s="79"/>
      <c r="J168" s="63"/>
      <c r="K168" s="60"/>
      <c r="L168" s="60"/>
      <c r="M168" s="60"/>
      <c r="N168" s="60"/>
      <c r="O168" s="65"/>
      <c r="P168" s="59">
        <v>2007</v>
      </c>
      <c r="Q168" s="61">
        <v>8</v>
      </c>
      <c r="R168" s="66">
        <f t="shared" si="15"/>
        <v>0.125</v>
      </c>
      <c r="S168" s="67">
        <f t="shared" si="16"/>
        <v>2312500</v>
      </c>
      <c r="T168" s="61">
        <f t="shared" si="17"/>
        <v>11</v>
      </c>
      <c r="U168" s="61"/>
      <c r="V168" s="68">
        <f t="shared" si="18"/>
        <v>25437500</v>
      </c>
      <c r="W168" s="35">
        <f t="shared" si="20"/>
        <v>0</v>
      </c>
    </row>
    <row r="169" spans="1:23" s="71" customFormat="1" x14ac:dyDescent="0.25">
      <c r="A169" s="59">
        <f>+A168+1</f>
        <v>81</v>
      </c>
      <c r="B169" s="78" t="s">
        <v>237</v>
      </c>
      <c r="C169" s="61"/>
      <c r="D169" s="59">
        <v>1</v>
      </c>
      <c r="E169" s="59" t="s">
        <v>87</v>
      </c>
      <c r="F169" s="74">
        <v>18500000</v>
      </c>
      <c r="G169" s="63">
        <v>0</v>
      </c>
      <c r="H169" s="59"/>
      <c r="I169" s="79"/>
      <c r="J169" s="63"/>
      <c r="K169" s="60"/>
      <c r="L169" s="60"/>
      <c r="M169" s="60"/>
      <c r="N169" s="60"/>
      <c r="O169" s="65"/>
      <c r="P169" s="59">
        <v>2010</v>
      </c>
      <c r="Q169" s="61">
        <v>8</v>
      </c>
      <c r="R169" s="66">
        <f t="shared" si="15"/>
        <v>0.125</v>
      </c>
      <c r="S169" s="67">
        <f t="shared" si="16"/>
        <v>2312500</v>
      </c>
      <c r="T169" s="61">
        <f t="shared" si="17"/>
        <v>8</v>
      </c>
      <c r="U169" s="61"/>
      <c r="V169" s="68">
        <f t="shared" si="18"/>
        <v>18500000</v>
      </c>
      <c r="W169" s="35">
        <f t="shared" si="20"/>
        <v>0</v>
      </c>
    </row>
    <row r="170" spans="1:23" s="71" customFormat="1" ht="15.75" x14ac:dyDescent="0.25">
      <c r="A170" s="59">
        <v>81</v>
      </c>
      <c r="B170" s="69" t="s">
        <v>238</v>
      </c>
      <c r="C170" s="61"/>
      <c r="D170" s="59">
        <v>10</v>
      </c>
      <c r="E170" s="59" t="s">
        <v>87</v>
      </c>
      <c r="F170" s="62">
        <v>75000000</v>
      </c>
      <c r="G170" s="63">
        <v>0</v>
      </c>
      <c r="H170" s="59"/>
      <c r="I170" s="79"/>
      <c r="J170" s="63"/>
      <c r="K170" s="60"/>
      <c r="L170" s="60"/>
      <c r="M170" s="60"/>
      <c r="N170" s="60"/>
      <c r="O170" s="65"/>
      <c r="P170" s="102">
        <v>2009</v>
      </c>
      <c r="Q170" s="61">
        <v>8</v>
      </c>
      <c r="R170" s="66">
        <f t="shared" si="15"/>
        <v>0.125</v>
      </c>
      <c r="S170" s="67">
        <f t="shared" si="16"/>
        <v>9375000</v>
      </c>
      <c r="T170" s="61">
        <f t="shared" si="17"/>
        <v>9</v>
      </c>
      <c r="U170" s="61"/>
      <c r="V170" s="68">
        <f t="shared" si="18"/>
        <v>84375000</v>
      </c>
      <c r="W170" s="35">
        <f t="shared" si="20"/>
        <v>0</v>
      </c>
    </row>
    <row r="171" spans="1:23" s="71" customFormat="1" ht="30" x14ac:dyDescent="0.25">
      <c r="A171" s="59">
        <f>+A170+1</f>
        <v>82</v>
      </c>
      <c r="B171" s="78" t="s">
        <v>239</v>
      </c>
      <c r="C171" s="87"/>
      <c r="D171" s="87">
        <v>36</v>
      </c>
      <c r="E171" s="59" t="s">
        <v>87</v>
      </c>
      <c r="F171" s="62">
        <v>342698400</v>
      </c>
      <c r="G171" s="63">
        <v>171349200</v>
      </c>
      <c r="H171" s="59"/>
      <c r="I171" s="79"/>
      <c r="J171" s="63"/>
      <c r="K171" s="103"/>
      <c r="L171" s="104"/>
      <c r="M171" s="105"/>
      <c r="N171" s="61"/>
      <c r="O171" s="65"/>
      <c r="P171" s="59">
        <v>2014</v>
      </c>
      <c r="Q171" s="61">
        <v>8</v>
      </c>
      <c r="R171" s="66">
        <f t="shared" si="15"/>
        <v>0.125</v>
      </c>
      <c r="S171" s="67">
        <f t="shared" si="16"/>
        <v>42837300</v>
      </c>
      <c r="T171" s="61">
        <f t="shared" si="17"/>
        <v>4</v>
      </c>
      <c r="U171" s="61"/>
      <c r="V171" s="68">
        <f t="shared" si="18"/>
        <v>171349200</v>
      </c>
      <c r="W171" s="35"/>
    </row>
    <row r="172" spans="1:23" s="71" customFormat="1" x14ac:dyDescent="0.25">
      <c r="A172" s="59">
        <v>82</v>
      </c>
      <c r="B172" s="69" t="s">
        <v>240</v>
      </c>
      <c r="C172" s="61"/>
      <c r="D172" s="59">
        <v>1</v>
      </c>
      <c r="E172" s="59" t="s">
        <v>87</v>
      </c>
      <c r="F172" s="70">
        <v>123000000</v>
      </c>
      <c r="G172" s="63">
        <v>24600000</v>
      </c>
      <c r="H172" s="59"/>
      <c r="I172" s="79"/>
      <c r="J172" s="63"/>
      <c r="K172" s="75"/>
      <c r="L172" s="75"/>
      <c r="M172" s="75"/>
      <c r="N172" s="60"/>
      <c r="O172" s="75"/>
      <c r="P172" s="76">
        <v>2010</v>
      </c>
      <c r="Q172" s="76">
        <v>10</v>
      </c>
      <c r="R172" s="66">
        <f t="shared" si="15"/>
        <v>0.1</v>
      </c>
      <c r="S172" s="67">
        <f t="shared" si="16"/>
        <v>12300000</v>
      </c>
      <c r="T172" s="61">
        <f t="shared" si="17"/>
        <v>8</v>
      </c>
      <c r="U172" s="61"/>
      <c r="V172" s="68">
        <f t="shared" si="18"/>
        <v>98400000</v>
      </c>
      <c r="W172" s="35">
        <f>IF(G172&lt;0,0,G172)</f>
        <v>24600000</v>
      </c>
    </row>
    <row r="173" spans="1:23" s="71" customFormat="1" x14ac:dyDescent="0.25">
      <c r="A173" s="59">
        <f>+A172+1</f>
        <v>83</v>
      </c>
      <c r="B173" s="69" t="s">
        <v>241</v>
      </c>
      <c r="C173" s="61"/>
      <c r="D173" s="59">
        <v>1</v>
      </c>
      <c r="E173" s="59" t="s">
        <v>87</v>
      </c>
      <c r="F173" s="74">
        <v>53390000</v>
      </c>
      <c r="G173" s="63">
        <v>0</v>
      </c>
      <c r="H173" s="59"/>
      <c r="I173" s="79"/>
      <c r="J173" s="63"/>
      <c r="K173" s="75"/>
      <c r="L173" s="75"/>
      <c r="M173" s="75"/>
      <c r="N173" s="60"/>
      <c r="O173" s="75"/>
      <c r="P173" s="76">
        <v>1999</v>
      </c>
      <c r="Q173" s="76">
        <v>10</v>
      </c>
      <c r="R173" s="66">
        <f t="shared" si="15"/>
        <v>0.1</v>
      </c>
      <c r="S173" s="67">
        <f t="shared" si="16"/>
        <v>5339000</v>
      </c>
      <c r="T173" s="61">
        <f t="shared" si="17"/>
        <v>19</v>
      </c>
      <c r="U173" s="61"/>
      <c r="V173" s="68">
        <f t="shared" si="18"/>
        <v>101441000</v>
      </c>
      <c r="W173" s="35">
        <f>IF(G173&lt;0,0,G173)</f>
        <v>0</v>
      </c>
    </row>
    <row r="174" spans="1:23" s="71" customFormat="1" x14ac:dyDescent="0.25">
      <c r="A174" s="59">
        <v>83</v>
      </c>
      <c r="B174" s="69" t="s">
        <v>242</v>
      </c>
      <c r="C174" s="61"/>
      <c r="D174" s="59">
        <v>1</v>
      </c>
      <c r="E174" s="59" t="s">
        <v>87</v>
      </c>
      <c r="F174" s="70">
        <v>7500000</v>
      </c>
      <c r="G174" s="63">
        <v>1500000</v>
      </c>
      <c r="H174" s="59"/>
      <c r="I174" s="79"/>
      <c r="J174" s="63"/>
      <c r="K174" s="60"/>
      <c r="L174" s="60"/>
      <c r="M174" s="60"/>
      <c r="N174" s="61"/>
      <c r="O174" s="65"/>
      <c r="P174" s="59">
        <v>2010</v>
      </c>
      <c r="Q174" s="61">
        <v>10</v>
      </c>
      <c r="R174" s="66">
        <f t="shared" si="15"/>
        <v>0.1</v>
      </c>
      <c r="S174" s="67">
        <f t="shared" si="16"/>
        <v>750000</v>
      </c>
      <c r="T174" s="61">
        <f t="shared" si="17"/>
        <v>8</v>
      </c>
      <c r="U174" s="61"/>
      <c r="V174" s="68">
        <f t="shared" si="18"/>
        <v>6000000</v>
      </c>
      <c r="W174" s="35">
        <f>IF(G174&lt;0,0,G174)</f>
        <v>1500000</v>
      </c>
    </row>
    <row r="175" spans="1:23" s="71" customFormat="1" ht="30" x14ac:dyDescent="0.25">
      <c r="A175" s="59">
        <f>+A174+1</f>
        <v>84</v>
      </c>
      <c r="B175" s="78" t="s">
        <v>243</v>
      </c>
      <c r="C175" s="73"/>
      <c r="D175" s="59">
        <v>2</v>
      </c>
      <c r="E175" s="59" t="s">
        <v>87</v>
      </c>
      <c r="F175" s="62">
        <v>184912422</v>
      </c>
      <c r="G175" s="63">
        <v>138684316.5</v>
      </c>
      <c r="H175" s="59"/>
      <c r="I175" s="79"/>
      <c r="J175" s="63"/>
      <c r="K175" s="60"/>
      <c r="L175" s="60"/>
      <c r="M175" s="60"/>
      <c r="N175" s="80"/>
      <c r="O175" s="65" t="s">
        <v>118</v>
      </c>
      <c r="P175" s="59">
        <v>2016</v>
      </c>
      <c r="Q175" s="61">
        <v>8</v>
      </c>
      <c r="R175" s="66">
        <f t="shared" si="15"/>
        <v>0.125</v>
      </c>
      <c r="S175" s="67">
        <f t="shared" si="16"/>
        <v>23114052.75</v>
      </c>
      <c r="T175" s="61">
        <f t="shared" si="17"/>
        <v>2</v>
      </c>
      <c r="U175" s="61"/>
      <c r="V175" s="68">
        <f t="shared" si="18"/>
        <v>46228105.5</v>
      </c>
      <c r="W175" s="35">
        <f>IF(G175&lt;0,0,G175)</f>
        <v>138684316.5</v>
      </c>
    </row>
    <row r="176" spans="1:23" s="71" customFormat="1" x14ac:dyDescent="0.25">
      <c r="A176" s="59">
        <v>84</v>
      </c>
      <c r="B176" s="69" t="s">
        <v>244</v>
      </c>
      <c r="C176" s="61"/>
      <c r="D176" s="59">
        <v>5</v>
      </c>
      <c r="E176" s="59" t="s">
        <v>87</v>
      </c>
      <c r="F176" s="62">
        <v>67500000</v>
      </c>
      <c r="G176" s="63">
        <v>0</v>
      </c>
      <c r="H176" s="59"/>
      <c r="I176" s="79"/>
      <c r="J176" s="63"/>
      <c r="K176" s="60"/>
      <c r="L176" s="60"/>
      <c r="M176" s="60"/>
      <c r="N176" s="80"/>
      <c r="O176" s="65"/>
      <c r="P176" s="59">
        <v>2007</v>
      </c>
      <c r="Q176" s="61">
        <v>5</v>
      </c>
      <c r="R176" s="66">
        <f t="shared" si="15"/>
        <v>0.2</v>
      </c>
      <c r="S176" s="67">
        <f t="shared" si="16"/>
        <v>13500000</v>
      </c>
      <c r="T176" s="61">
        <f t="shared" si="17"/>
        <v>11</v>
      </c>
      <c r="U176" s="61">
        <v>0</v>
      </c>
      <c r="V176" s="68">
        <f t="shared" si="18"/>
        <v>148500000</v>
      </c>
      <c r="W176" s="35">
        <f>IF(G176&lt;0,0,G176)</f>
        <v>0</v>
      </c>
    </row>
    <row r="177" spans="1:23" s="71" customFormat="1" ht="30" x14ac:dyDescent="0.25">
      <c r="A177" s="59">
        <f>+A176+1</f>
        <v>85</v>
      </c>
      <c r="B177" s="69" t="s">
        <v>245</v>
      </c>
      <c r="C177" s="61"/>
      <c r="D177" s="59">
        <v>1</v>
      </c>
      <c r="E177" s="59" t="s">
        <v>87</v>
      </c>
      <c r="F177" s="70">
        <v>18260000</v>
      </c>
      <c r="G177" s="63">
        <v>10956000</v>
      </c>
      <c r="H177" s="59"/>
      <c r="I177" s="79"/>
      <c r="J177" s="63"/>
      <c r="K177" s="61"/>
      <c r="L177" s="61"/>
      <c r="M177" s="61"/>
      <c r="N177" s="61"/>
      <c r="O177" s="65"/>
      <c r="P177" s="59">
        <v>2016</v>
      </c>
      <c r="Q177" s="61">
        <v>5</v>
      </c>
      <c r="R177" s="66">
        <f t="shared" si="15"/>
        <v>0.2</v>
      </c>
      <c r="S177" s="67">
        <f t="shared" si="16"/>
        <v>3652000</v>
      </c>
      <c r="T177" s="61">
        <f t="shared" si="17"/>
        <v>2</v>
      </c>
      <c r="U177" s="61"/>
      <c r="V177" s="68">
        <f t="shared" si="18"/>
        <v>7304000</v>
      </c>
      <c r="W177" s="35"/>
    </row>
    <row r="178" spans="1:23" s="71" customFormat="1" ht="30" x14ac:dyDescent="0.25">
      <c r="A178" s="59">
        <v>85</v>
      </c>
      <c r="B178" s="69" t="s">
        <v>246</v>
      </c>
      <c r="C178" s="61"/>
      <c r="D178" s="59">
        <v>1</v>
      </c>
      <c r="E178" s="59" t="s">
        <v>87</v>
      </c>
      <c r="F178" s="74">
        <v>8855000</v>
      </c>
      <c r="G178" s="63">
        <v>0</v>
      </c>
      <c r="H178" s="59"/>
      <c r="I178" s="79"/>
      <c r="J178" s="63"/>
      <c r="K178" s="60"/>
      <c r="L178" s="60"/>
      <c r="M178" s="60"/>
      <c r="N178" s="61"/>
      <c r="O178" s="65"/>
      <c r="P178" s="59">
        <v>2007</v>
      </c>
      <c r="Q178" s="61">
        <v>5</v>
      </c>
      <c r="R178" s="66">
        <f t="shared" si="15"/>
        <v>0.2</v>
      </c>
      <c r="S178" s="67">
        <f t="shared" si="16"/>
        <v>1771000</v>
      </c>
      <c r="T178" s="61">
        <f t="shared" si="17"/>
        <v>11</v>
      </c>
      <c r="U178" s="61">
        <v>0</v>
      </c>
      <c r="V178" s="68">
        <f t="shared" si="18"/>
        <v>19481000</v>
      </c>
      <c r="W178" s="35">
        <f t="shared" ref="W178:W200" si="21">IF(G178&lt;0,0,G178)</f>
        <v>0</v>
      </c>
    </row>
    <row r="179" spans="1:23" s="71" customFormat="1" ht="30" x14ac:dyDescent="0.25">
      <c r="A179" s="59">
        <f>+A178+1</f>
        <v>86</v>
      </c>
      <c r="B179" s="69" t="s">
        <v>247</v>
      </c>
      <c r="C179" s="61"/>
      <c r="D179" s="59">
        <v>1</v>
      </c>
      <c r="E179" s="59" t="s">
        <v>87</v>
      </c>
      <c r="F179" s="62">
        <v>7500000</v>
      </c>
      <c r="G179" s="63">
        <v>0</v>
      </c>
      <c r="H179" s="59"/>
      <c r="I179" s="79"/>
      <c r="J179" s="63"/>
      <c r="K179" s="61"/>
      <c r="L179" s="61"/>
      <c r="M179" s="61"/>
      <c r="N179" s="61"/>
      <c r="O179" s="75"/>
      <c r="P179" s="59">
        <v>2005</v>
      </c>
      <c r="Q179" s="61">
        <v>5</v>
      </c>
      <c r="R179" s="66">
        <f t="shared" si="15"/>
        <v>0.2</v>
      </c>
      <c r="S179" s="67">
        <f t="shared" si="16"/>
        <v>1500000</v>
      </c>
      <c r="T179" s="61">
        <f t="shared" si="17"/>
        <v>13</v>
      </c>
      <c r="U179" s="61">
        <v>0</v>
      </c>
      <c r="V179" s="68">
        <f t="shared" si="18"/>
        <v>19500000</v>
      </c>
      <c r="W179" s="35">
        <f t="shared" si="21"/>
        <v>0</v>
      </c>
    </row>
    <row r="180" spans="1:23" s="71" customFormat="1" x14ac:dyDescent="0.25">
      <c r="A180" s="59">
        <v>86</v>
      </c>
      <c r="B180" s="69" t="s">
        <v>248</v>
      </c>
      <c r="C180" s="61"/>
      <c r="D180" s="59">
        <v>1</v>
      </c>
      <c r="E180" s="59" t="s">
        <v>87</v>
      </c>
      <c r="F180" s="62">
        <v>7500000</v>
      </c>
      <c r="G180" s="63">
        <v>0</v>
      </c>
      <c r="H180" s="59"/>
      <c r="I180" s="79"/>
      <c r="J180" s="63"/>
      <c r="K180" s="60"/>
      <c r="L180" s="60"/>
      <c r="M180" s="60"/>
      <c r="N180" s="80"/>
      <c r="O180" s="65"/>
      <c r="P180" s="59">
        <v>2002</v>
      </c>
      <c r="Q180" s="61">
        <v>5</v>
      </c>
      <c r="R180" s="66">
        <f t="shared" si="15"/>
        <v>0.2</v>
      </c>
      <c r="S180" s="67">
        <f t="shared" si="16"/>
        <v>1500000</v>
      </c>
      <c r="T180" s="61">
        <f t="shared" si="17"/>
        <v>16</v>
      </c>
      <c r="U180" s="61">
        <v>0</v>
      </c>
      <c r="V180" s="68">
        <f t="shared" si="18"/>
        <v>24000000</v>
      </c>
      <c r="W180" s="35">
        <f t="shared" si="21"/>
        <v>0</v>
      </c>
    </row>
    <row r="181" spans="1:23" s="71" customFormat="1" ht="16.5" customHeight="1" x14ac:dyDescent="0.25">
      <c r="A181" s="59">
        <f>+A180+1</f>
        <v>87</v>
      </c>
      <c r="B181" s="69" t="s">
        <v>249</v>
      </c>
      <c r="C181" s="61"/>
      <c r="D181" s="59">
        <v>1</v>
      </c>
      <c r="E181" s="59" t="s">
        <v>87</v>
      </c>
      <c r="F181" s="62">
        <v>20752600</v>
      </c>
      <c r="G181" s="63">
        <v>0</v>
      </c>
      <c r="H181" s="59"/>
      <c r="I181" s="79"/>
      <c r="J181" s="63"/>
      <c r="K181" s="60"/>
      <c r="L181" s="60"/>
      <c r="M181" s="60"/>
      <c r="N181" s="60"/>
      <c r="O181" s="65"/>
      <c r="P181" s="59">
        <v>2010</v>
      </c>
      <c r="Q181" s="61">
        <v>5</v>
      </c>
      <c r="R181" s="66">
        <f t="shared" si="15"/>
        <v>0.2</v>
      </c>
      <c r="S181" s="67">
        <f t="shared" si="16"/>
        <v>4150520</v>
      </c>
      <c r="T181" s="61">
        <f t="shared" si="17"/>
        <v>8</v>
      </c>
      <c r="U181" s="61">
        <v>0</v>
      </c>
      <c r="V181" s="68">
        <f t="shared" si="18"/>
        <v>33204160</v>
      </c>
      <c r="W181" s="35">
        <f t="shared" si="21"/>
        <v>0</v>
      </c>
    </row>
    <row r="182" spans="1:23" s="71" customFormat="1" ht="48" customHeight="1" x14ac:dyDescent="0.25">
      <c r="A182" s="59">
        <v>87</v>
      </c>
      <c r="B182" s="69" t="s">
        <v>250</v>
      </c>
      <c r="C182" s="61"/>
      <c r="D182" s="59">
        <v>1</v>
      </c>
      <c r="E182" s="59" t="s">
        <v>87</v>
      </c>
      <c r="F182" s="74">
        <v>39440000</v>
      </c>
      <c r="G182" s="63">
        <v>0</v>
      </c>
      <c r="H182" s="59"/>
      <c r="I182" s="79"/>
      <c r="J182" s="63"/>
      <c r="K182" s="75"/>
      <c r="L182" s="75"/>
      <c r="M182" s="75"/>
      <c r="N182" s="60"/>
      <c r="O182" s="75"/>
      <c r="P182" s="76">
        <v>2006</v>
      </c>
      <c r="Q182" s="76">
        <v>5</v>
      </c>
      <c r="R182" s="66">
        <f t="shared" si="15"/>
        <v>0.2</v>
      </c>
      <c r="S182" s="67">
        <f t="shared" si="16"/>
        <v>7888000</v>
      </c>
      <c r="T182" s="61">
        <f t="shared" si="17"/>
        <v>12</v>
      </c>
      <c r="U182" s="61">
        <v>0</v>
      </c>
      <c r="V182" s="68">
        <f t="shared" si="18"/>
        <v>94656000</v>
      </c>
      <c r="W182" s="35">
        <f t="shared" si="21"/>
        <v>0</v>
      </c>
    </row>
    <row r="183" spans="1:23" s="71" customFormat="1" ht="30" x14ac:dyDescent="0.25">
      <c r="A183" s="59">
        <f>+A182+1</f>
        <v>88</v>
      </c>
      <c r="B183" s="69" t="s">
        <v>251</v>
      </c>
      <c r="C183" s="61"/>
      <c r="D183" s="59">
        <v>2</v>
      </c>
      <c r="E183" s="59" t="s">
        <v>87</v>
      </c>
      <c r="F183" s="62">
        <v>34000000</v>
      </c>
      <c r="G183" s="63">
        <v>0</v>
      </c>
      <c r="H183" s="59"/>
      <c r="I183" s="79"/>
      <c r="J183" s="63"/>
      <c r="K183" s="61"/>
      <c r="L183" s="61"/>
      <c r="M183" s="61"/>
      <c r="N183" s="61"/>
      <c r="O183" s="65"/>
      <c r="P183" s="102">
        <v>2008</v>
      </c>
      <c r="Q183" s="61">
        <v>5</v>
      </c>
      <c r="R183" s="66">
        <f t="shared" si="15"/>
        <v>0.2</v>
      </c>
      <c r="S183" s="67">
        <f t="shared" si="16"/>
        <v>6800000</v>
      </c>
      <c r="T183" s="61">
        <f t="shared" si="17"/>
        <v>10</v>
      </c>
      <c r="U183" s="61">
        <v>0</v>
      </c>
      <c r="V183" s="68">
        <f t="shared" si="18"/>
        <v>68000000</v>
      </c>
      <c r="W183" s="35">
        <f t="shared" si="21"/>
        <v>0</v>
      </c>
    </row>
    <row r="184" spans="1:23" s="71" customFormat="1" x14ac:dyDescent="0.25">
      <c r="A184" s="59">
        <v>88</v>
      </c>
      <c r="B184" s="69" t="s">
        <v>252</v>
      </c>
      <c r="C184" s="61"/>
      <c r="D184" s="59">
        <v>1</v>
      </c>
      <c r="E184" s="59" t="s">
        <v>87</v>
      </c>
      <c r="F184" s="74">
        <v>70000000</v>
      </c>
      <c r="G184" s="63">
        <v>0</v>
      </c>
      <c r="H184" s="59"/>
      <c r="I184" s="64"/>
      <c r="J184" s="63"/>
      <c r="K184" s="60"/>
      <c r="L184" s="60"/>
      <c r="M184" s="60"/>
      <c r="N184" s="60"/>
      <c r="O184" s="65"/>
      <c r="P184" s="59">
        <v>2009</v>
      </c>
      <c r="Q184" s="61">
        <v>5</v>
      </c>
      <c r="R184" s="66">
        <f t="shared" si="15"/>
        <v>0.2</v>
      </c>
      <c r="S184" s="67">
        <f t="shared" si="16"/>
        <v>14000000</v>
      </c>
      <c r="T184" s="61">
        <f t="shared" si="17"/>
        <v>9</v>
      </c>
      <c r="U184" s="61">
        <v>0</v>
      </c>
      <c r="V184" s="68">
        <f t="shared" si="18"/>
        <v>126000000</v>
      </c>
      <c r="W184" s="35">
        <f t="shared" si="21"/>
        <v>0</v>
      </c>
    </row>
    <row r="185" spans="1:23" s="71" customFormat="1" ht="16.5" customHeight="1" x14ac:dyDescent="0.25">
      <c r="A185" s="59">
        <f>+A184+1</f>
        <v>89</v>
      </c>
      <c r="B185" s="69" t="s">
        <v>253</v>
      </c>
      <c r="C185" s="73"/>
      <c r="D185" s="59">
        <v>1</v>
      </c>
      <c r="E185" s="59" t="s">
        <v>87</v>
      </c>
      <c r="F185" s="74">
        <v>10000000</v>
      </c>
      <c r="G185" s="63">
        <v>0</v>
      </c>
      <c r="H185" s="59"/>
      <c r="I185" s="79"/>
      <c r="J185" s="63"/>
      <c r="K185" s="75"/>
      <c r="L185" s="75"/>
      <c r="M185" s="75"/>
      <c r="N185" s="60"/>
      <c r="O185" s="75"/>
      <c r="P185" s="76">
        <v>1985</v>
      </c>
      <c r="Q185" s="76">
        <v>10</v>
      </c>
      <c r="R185" s="66">
        <f t="shared" si="15"/>
        <v>0.1</v>
      </c>
      <c r="S185" s="67">
        <f t="shared" si="16"/>
        <v>1000000</v>
      </c>
      <c r="T185" s="61">
        <f t="shared" si="17"/>
        <v>33</v>
      </c>
      <c r="U185" s="61"/>
      <c r="V185" s="68">
        <f t="shared" si="18"/>
        <v>33000000</v>
      </c>
      <c r="W185" s="35">
        <f t="shared" si="21"/>
        <v>0</v>
      </c>
    </row>
    <row r="186" spans="1:23" s="71" customFormat="1" x14ac:dyDescent="0.25">
      <c r="A186" s="59">
        <v>89</v>
      </c>
      <c r="B186" s="69" t="s">
        <v>254</v>
      </c>
      <c r="C186" s="73"/>
      <c r="D186" s="59">
        <v>1</v>
      </c>
      <c r="E186" s="59" t="s">
        <v>87</v>
      </c>
      <c r="F186" s="62">
        <v>17500000</v>
      </c>
      <c r="G186" s="63">
        <v>1750000</v>
      </c>
      <c r="H186" s="59"/>
      <c r="I186" s="79"/>
      <c r="J186" s="63"/>
      <c r="K186" s="60"/>
      <c r="L186" s="60"/>
      <c r="M186" s="60"/>
      <c r="N186" s="80"/>
      <c r="O186" s="65"/>
      <c r="P186" s="59">
        <v>2009</v>
      </c>
      <c r="Q186" s="61">
        <v>10</v>
      </c>
      <c r="R186" s="66">
        <f t="shared" si="15"/>
        <v>0.1</v>
      </c>
      <c r="S186" s="67">
        <f t="shared" si="16"/>
        <v>1750000</v>
      </c>
      <c r="T186" s="61">
        <f t="shared" si="17"/>
        <v>9</v>
      </c>
      <c r="U186" s="61"/>
      <c r="V186" s="68">
        <f t="shared" si="18"/>
        <v>15750000</v>
      </c>
      <c r="W186" s="35">
        <f t="shared" si="21"/>
        <v>1750000</v>
      </c>
    </row>
    <row r="187" spans="1:23" s="71" customFormat="1" ht="45" x14ac:dyDescent="0.25">
      <c r="A187" s="59">
        <f>+A186+1</f>
        <v>90</v>
      </c>
      <c r="B187" s="69" t="s">
        <v>255</v>
      </c>
      <c r="C187" s="61"/>
      <c r="D187" s="59">
        <v>2</v>
      </c>
      <c r="E187" s="59" t="s">
        <v>87</v>
      </c>
      <c r="F187" s="62">
        <v>22000000</v>
      </c>
      <c r="G187" s="63">
        <v>0</v>
      </c>
      <c r="H187" s="59"/>
      <c r="I187" s="79"/>
      <c r="J187" s="63"/>
      <c r="K187" s="61"/>
      <c r="L187" s="61"/>
      <c r="M187" s="61"/>
      <c r="N187" s="61"/>
      <c r="O187" s="65"/>
      <c r="P187" s="102">
        <v>2006</v>
      </c>
      <c r="Q187" s="61">
        <v>5</v>
      </c>
      <c r="R187" s="66">
        <f t="shared" si="15"/>
        <v>0.2</v>
      </c>
      <c r="S187" s="67">
        <f t="shared" si="16"/>
        <v>4400000</v>
      </c>
      <c r="T187" s="61">
        <f t="shared" si="17"/>
        <v>12</v>
      </c>
      <c r="U187" s="61">
        <v>0</v>
      </c>
      <c r="V187" s="68">
        <f t="shared" si="18"/>
        <v>52800000</v>
      </c>
      <c r="W187" s="35">
        <f t="shared" si="21"/>
        <v>0</v>
      </c>
    </row>
    <row r="188" spans="1:23" s="71" customFormat="1" x14ac:dyDescent="0.25">
      <c r="A188" s="59">
        <v>90</v>
      </c>
      <c r="B188" s="78" t="s">
        <v>256</v>
      </c>
      <c r="C188" s="61"/>
      <c r="D188" s="59">
        <v>6</v>
      </c>
      <c r="E188" s="59" t="s">
        <v>87</v>
      </c>
      <c r="F188" s="62">
        <v>51000000</v>
      </c>
      <c r="G188" s="63">
        <v>0</v>
      </c>
      <c r="H188" s="59"/>
      <c r="I188" s="64"/>
      <c r="J188" s="63"/>
      <c r="K188" s="60"/>
      <c r="L188" s="60"/>
      <c r="M188" s="60"/>
      <c r="N188" s="60"/>
      <c r="O188" s="65"/>
      <c r="P188" s="59">
        <v>2005</v>
      </c>
      <c r="Q188" s="61">
        <v>8</v>
      </c>
      <c r="R188" s="66">
        <f t="shared" si="15"/>
        <v>0.125</v>
      </c>
      <c r="S188" s="67">
        <f t="shared" si="16"/>
        <v>6375000</v>
      </c>
      <c r="T188" s="61">
        <f t="shared" si="17"/>
        <v>13</v>
      </c>
      <c r="U188" s="61"/>
      <c r="V188" s="68">
        <f t="shared" si="18"/>
        <v>82875000</v>
      </c>
      <c r="W188" s="35">
        <f t="shared" si="21"/>
        <v>0</v>
      </c>
    </row>
    <row r="189" spans="1:23" s="71" customFormat="1" ht="30" x14ac:dyDescent="0.25">
      <c r="A189" s="59">
        <f>+A188+1</f>
        <v>91</v>
      </c>
      <c r="B189" s="69" t="s">
        <v>257</v>
      </c>
      <c r="C189" s="61"/>
      <c r="D189" s="59">
        <v>4</v>
      </c>
      <c r="E189" s="59" t="s">
        <v>87</v>
      </c>
      <c r="F189" s="62">
        <v>34000000</v>
      </c>
      <c r="G189" s="63">
        <v>0</v>
      </c>
      <c r="H189" s="59"/>
      <c r="I189" s="64"/>
      <c r="J189" s="63"/>
      <c r="K189" s="61"/>
      <c r="L189" s="61"/>
      <c r="M189" s="61"/>
      <c r="N189" s="61"/>
      <c r="O189" s="75"/>
      <c r="P189" s="59">
        <v>2005</v>
      </c>
      <c r="Q189" s="61">
        <v>8</v>
      </c>
      <c r="R189" s="66">
        <f t="shared" si="15"/>
        <v>0.125</v>
      </c>
      <c r="S189" s="67">
        <f t="shared" si="16"/>
        <v>4250000</v>
      </c>
      <c r="T189" s="61">
        <f t="shared" si="17"/>
        <v>13</v>
      </c>
      <c r="U189" s="61"/>
      <c r="V189" s="68">
        <f t="shared" si="18"/>
        <v>55250000</v>
      </c>
      <c r="W189" s="35">
        <f t="shared" si="21"/>
        <v>0</v>
      </c>
    </row>
    <row r="190" spans="1:23" s="71" customFormat="1" ht="30" x14ac:dyDescent="0.25">
      <c r="A190" s="59">
        <v>91</v>
      </c>
      <c r="B190" s="69" t="s">
        <v>258</v>
      </c>
      <c r="C190" s="61"/>
      <c r="D190" s="59">
        <v>1</v>
      </c>
      <c r="E190" s="59" t="s">
        <v>87</v>
      </c>
      <c r="F190" s="74">
        <v>8500000</v>
      </c>
      <c r="G190" s="63">
        <v>0</v>
      </c>
      <c r="H190" s="59"/>
      <c r="I190" s="64"/>
      <c r="J190" s="63"/>
      <c r="K190" s="60"/>
      <c r="L190" s="60"/>
      <c r="M190" s="60"/>
      <c r="N190" s="60"/>
      <c r="O190" s="65"/>
      <c r="P190" s="59">
        <v>2006</v>
      </c>
      <c r="Q190" s="61">
        <v>8</v>
      </c>
      <c r="R190" s="66">
        <f t="shared" si="15"/>
        <v>0.125</v>
      </c>
      <c r="S190" s="67">
        <f t="shared" si="16"/>
        <v>1062500</v>
      </c>
      <c r="T190" s="61">
        <f t="shared" si="17"/>
        <v>12</v>
      </c>
      <c r="U190" s="61"/>
      <c r="V190" s="68">
        <f t="shared" si="18"/>
        <v>12750000</v>
      </c>
      <c r="W190" s="35">
        <f t="shared" si="21"/>
        <v>0</v>
      </c>
    </row>
    <row r="191" spans="1:23" s="71" customFormat="1" ht="150" x14ac:dyDescent="0.25">
      <c r="A191" s="59">
        <f>+A190+1</f>
        <v>92</v>
      </c>
      <c r="B191" s="69" t="s">
        <v>259</v>
      </c>
      <c r="C191" s="61"/>
      <c r="D191" s="59">
        <v>1</v>
      </c>
      <c r="E191" s="59" t="s">
        <v>87</v>
      </c>
      <c r="F191" s="74">
        <v>75000000</v>
      </c>
      <c r="G191" s="63">
        <v>0</v>
      </c>
      <c r="H191" s="59"/>
      <c r="I191" s="79"/>
      <c r="J191" s="63"/>
      <c r="K191" s="75"/>
      <c r="L191" s="75"/>
      <c r="M191" s="75"/>
      <c r="N191" s="60"/>
      <c r="O191" s="75"/>
      <c r="P191" s="76">
        <v>2006</v>
      </c>
      <c r="Q191" s="76">
        <v>10</v>
      </c>
      <c r="R191" s="66">
        <f t="shared" si="15"/>
        <v>0.1</v>
      </c>
      <c r="S191" s="67">
        <f t="shared" si="16"/>
        <v>7500000</v>
      </c>
      <c r="T191" s="61">
        <f t="shared" si="17"/>
        <v>12</v>
      </c>
      <c r="U191" s="61"/>
      <c r="V191" s="68">
        <f t="shared" si="18"/>
        <v>90000000</v>
      </c>
      <c r="W191" s="35">
        <f t="shared" si="21"/>
        <v>0</v>
      </c>
    </row>
    <row r="192" spans="1:23" s="71" customFormat="1" x14ac:dyDescent="0.25">
      <c r="A192" s="59">
        <v>92</v>
      </c>
      <c r="B192" s="69" t="s">
        <v>260</v>
      </c>
      <c r="C192" s="61"/>
      <c r="D192" s="59">
        <v>1</v>
      </c>
      <c r="E192" s="59" t="s">
        <v>87</v>
      </c>
      <c r="F192" s="70">
        <v>12000000</v>
      </c>
      <c r="G192" s="63">
        <v>2400000</v>
      </c>
      <c r="H192" s="59"/>
      <c r="I192" s="79"/>
      <c r="J192" s="63"/>
      <c r="K192" s="60"/>
      <c r="L192" s="60"/>
      <c r="M192" s="60"/>
      <c r="N192" s="61"/>
      <c r="O192" s="65"/>
      <c r="P192" s="59">
        <v>2010</v>
      </c>
      <c r="Q192" s="61">
        <v>10</v>
      </c>
      <c r="R192" s="66">
        <f t="shared" si="15"/>
        <v>0.1</v>
      </c>
      <c r="S192" s="67">
        <f t="shared" si="16"/>
        <v>1200000</v>
      </c>
      <c r="T192" s="61">
        <f t="shared" si="17"/>
        <v>8</v>
      </c>
      <c r="U192" s="61"/>
      <c r="V192" s="68">
        <f t="shared" si="18"/>
        <v>9600000</v>
      </c>
      <c r="W192" s="35">
        <f t="shared" si="21"/>
        <v>2400000</v>
      </c>
    </row>
    <row r="193" spans="1:23" s="71" customFormat="1" x14ac:dyDescent="0.25">
      <c r="A193" s="59">
        <f>+A192+1</f>
        <v>93</v>
      </c>
      <c r="B193" s="69" t="s">
        <v>261</v>
      </c>
      <c r="C193" s="61"/>
      <c r="D193" s="59">
        <v>1</v>
      </c>
      <c r="E193" s="59" t="s">
        <v>87</v>
      </c>
      <c r="F193" s="74">
        <v>13500000</v>
      </c>
      <c r="G193" s="63">
        <v>2700000</v>
      </c>
      <c r="H193" s="59"/>
      <c r="I193" s="79"/>
      <c r="J193" s="63"/>
      <c r="K193" s="60"/>
      <c r="L193" s="60"/>
      <c r="M193" s="60"/>
      <c r="N193" s="61"/>
      <c r="O193" s="65"/>
      <c r="P193" s="59">
        <v>2010</v>
      </c>
      <c r="Q193" s="61">
        <v>10</v>
      </c>
      <c r="R193" s="66">
        <f t="shared" si="15"/>
        <v>0.1</v>
      </c>
      <c r="S193" s="67">
        <f t="shared" si="16"/>
        <v>1350000</v>
      </c>
      <c r="T193" s="61">
        <f t="shared" si="17"/>
        <v>8</v>
      </c>
      <c r="U193" s="61"/>
      <c r="V193" s="68">
        <f t="shared" si="18"/>
        <v>10800000</v>
      </c>
      <c r="W193" s="35">
        <f t="shared" si="21"/>
        <v>2700000</v>
      </c>
    </row>
    <row r="194" spans="1:23" s="71" customFormat="1" ht="30" x14ac:dyDescent="0.25">
      <c r="A194" s="59">
        <v>93</v>
      </c>
      <c r="B194" s="69" t="s">
        <v>262</v>
      </c>
      <c r="C194" s="61"/>
      <c r="D194" s="59">
        <v>2</v>
      </c>
      <c r="E194" s="59" t="s">
        <v>87</v>
      </c>
      <c r="F194" s="62">
        <v>17000000</v>
      </c>
      <c r="G194" s="63">
        <v>0</v>
      </c>
      <c r="H194" s="59"/>
      <c r="I194" s="79"/>
      <c r="J194" s="63"/>
      <c r="K194" s="60"/>
      <c r="L194" s="60"/>
      <c r="M194" s="60"/>
      <c r="N194" s="61"/>
      <c r="O194" s="75"/>
      <c r="P194" s="59">
        <v>2009</v>
      </c>
      <c r="Q194" s="61">
        <v>5</v>
      </c>
      <c r="R194" s="66">
        <f t="shared" si="15"/>
        <v>0.2</v>
      </c>
      <c r="S194" s="67">
        <f t="shared" si="16"/>
        <v>3400000</v>
      </c>
      <c r="T194" s="61">
        <f t="shared" si="17"/>
        <v>9</v>
      </c>
      <c r="U194" s="61">
        <v>0</v>
      </c>
      <c r="V194" s="68">
        <f t="shared" si="18"/>
        <v>30600000</v>
      </c>
      <c r="W194" s="35">
        <f t="shared" si="21"/>
        <v>0</v>
      </c>
    </row>
    <row r="195" spans="1:23" s="71" customFormat="1" x14ac:dyDescent="0.25">
      <c r="A195" s="59">
        <f>+A194+1</f>
        <v>94</v>
      </c>
      <c r="B195" s="69" t="s">
        <v>263</v>
      </c>
      <c r="C195" s="61"/>
      <c r="D195" s="59">
        <v>1</v>
      </c>
      <c r="E195" s="59" t="s">
        <v>87</v>
      </c>
      <c r="F195" s="74">
        <v>38210000</v>
      </c>
      <c r="G195" s="63">
        <v>0</v>
      </c>
      <c r="H195" s="59"/>
      <c r="I195" s="79"/>
      <c r="J195" s="63"/>
      <c r="K195" s="75"/>
      <c r="L195" s="75"/>
      <c r="M195" s="75"/>
      <c r="N195" s="60"/>
      <c r="O195" s="75"/>
      <c r="P195" s="76">
        <v>2000</v>
      </c>
      <c r="Q195" s="76">
        <v>10</v>
      </c>
      <c r="R195" s="66">
        <f t="shared" si="15"/>
        <v>0.1</v>
      </c>
      <c r="S195" s="67">
        <f t="shared" si="16"/>
        <v>3821000</v>
      </c>
      <c r="T195" s="61">
        <f t="shared" si="17"/>
        <v>18</v>
      </c>
      <c r="U195" s="61"/>
      <c r="V195" s="68">
        <f t="shared" si="18"/>
        <v>68778000</v>
      </c>
      <c r="W195" s="35">
        <f t="shared" si="21"/>
        <v>0</v>
      </c>
    </row>
    <row r="196" spans="1:23" s="71" customFormat="1" ht="30" x14ac:dyDescent="0.25">
      <c r="A196" s="59">
        <v>94</v>
      </c>
      <c r="B196" s="69" t="s">
        <v>264</v>
      </c>
      <c r="C196" s="61"/>
      <c r="D196" s="59">
        <v>1</v>
      </c>
      <c r="E196" s="59" t="s">
        <v>87</v>
      </c>
      <c r="F196" s="74">
        <v>15500000</v>
      </c>
      <c r="G196" s="63">
        <v>0</v>
      </c>
      <c r="H196" s="59"/>
      <c r="I196" s="79"/>
      <c r="J196" s="63"/>
      <c r="K196" s="75"/>
      <c r="L196" s="75"/>
      <c r="M196" s="75"/>
      <c r="N196" s="60"/>
      <c r="O196" s="75"/>
      <c r="P196" s="76">
        <v>2003</v>
      </c>
      <c r="Q196" s="76">
        <v>10</v>
      </c>
      <c r="R196" s="66">
        <f t="shared" si="15"/>
        <v>0.1</v>
      </c>
      <c r="S196" s="67">
        <f t="shared" si="16"/>
        <v>1550000</v>
      </c>
      <c r="T196" s="61">
        <f t="shared" si="17"/>
        <v>15</v>
      </c>
      <c r="U196" s="61"/>
      <c r="V196" s="68">
        <f t="shared" si="18"/>
        <v>23250000</v>
      </c>
      <c r="W196" s="35">
        <f t="shared" si="21"/>
        <v>0</v>
      </c>
    </row>
    <row r="197" spans="1:23" s="71" customFormat="1" ht="30" x14ac:dyDescent="0.25">
      <c r="A197" s="59">
        <f>+A196+1</f>
        <v>95</v>
      </c>
      <c r="B197" s="69" t="s">
        <v>265</v>
      </c>
      <c r="C197" s="61"/>
      <c r="D197" s="59">
        <v>10</v>
      </c>
      <c r="E197" s="59" t="s">
        <v>87</v>
      </c>
      <c r="F197" s="62">
        <v>837830000</v>
      </c>
      <c r="G197" s="63">
        <v>628372500</v>
      </c>
      <c r="H197" s="59"/>
      <c r="I197" s="64"/>
      <c r="J197" s="63"/>
      <c r="K197" s="75"/>
      <c r="L197" s="75"/>
      <c r="M197" s="75"/>
      <c r="N197" s="60"/>
      <c r="O197" s="75"/>
      <c r="P197" s="76">
        <v>2016</v>
      </c>
      <c r="Q197" s="76">
        <v>8</v>
      </c>
      <c r="R197" s="66">
        <f t="shared" si="15"/>
        <v>0.125</v>
      </c>
      <c r="S197" s="67">
        <f t="shared" si="16"/>
        <v>104728750</v>
      </c>
      <c r="T197" s="61">
        <f t="shared" si="17"/>
        <v>2</v>
      </c>
      <c r="U197" s="61"/>
      <c r="V197" s="68">
        <f t="shared" si="18"/>
        <v>209457500</v>
      </c>
      <c r="W197" s="35">
        <f t="shared" si="21"/>
        <v>628372500</v>
      </c>
    </row>
    <row r="198" spans="1:23" s="71" customFormat="1" x14ac:dyDescent="0.25">
      <c r="A198" s="59">
        <v>95</v>
      </c>
      <c r="B198" s="69" t="s">
        <v>266</v>
      </c>
      <c r="C198" s="61"/>
      <c r="D198" s="59">
        <v>1</v>
      </c>
      <c r="E198" s="59" t="s">
        <v>87</v>
      </c>
      <c r="F198" s="74">
        <v>49700000</v>
      </c>
      <c r="G198" s="63">
        <v>0</v>
      </c>
      <c r="H198" s="59"/>
      <c r="I198" s="79"/>
      <c r="J198" s="63"/>
      <c r="K198" s="75"/>
      <c r="L198" s="75"/>
      <c r="M198" s="75"/>
      <c r="N198" s="60"/>
      <c r="O198" s="75"/>
      <c r="P198" s="76">
        <v>2001</v>
      </c>
      <c r="Q198" s="76">
        <v>10</v>
      </c>
      <c r="R198" s="66">
        <f t="shared" si="15"/>
        <v>0.1</v>
      </c>
      <c r="S198" s="67">
        <f t="shared" si="16"/>
        <v>4970000</v>
      </c>
      <c r="T198" s="61">
        <f t="shared" si="17"/>
        <v>17</v>
      </c>
      <c r="U198" s="61"/>
      <c r="V198" s="68">
        <f t="shared" si="18"/>
        <v>84490000</v>
      </c>
      <c r="W198" s="35">
        <f t="shared" si="21"/>
        <v>0</v>
      </c>
    </row>
    <row r="199" spans="1:23" s="71" customFormat="1" x14ac:dyDescent="0.25">
      <c r="A199" s="59">
        <f>+A198+1</f>
        <v>96</v>
      </c>
      <c r="B199" s="69" t="s">
        <v>267</v>
      </c>
      <c r="C199" s="61"/>
      <c r="D199" s="59">
        <v>4</v>
      </c>
      <c r="E199" s="59" t="s">
        <v>87</v>
      </c>
      <c r="F199" s="74">
        <v>123700000</v>
      </c>
      <c r="G199" s="63">
        <v>0</v>
      </c>
      <c r="H199" s="59"/>
      <c r="I199" s="79"/>
      <c r="J199" s="63"/>
      <c r="K199" s="75"/>
      <c r="L199" s="75"/>
      <c r="M199" s="75"/>
      <c r="N199" s="60"/>
      <c r="O199" s="75"/>
      <c r="P199" s="76">
        <v>2001</v>
      </c>
      <c r="Q199" s="76">
        <v>10</v>
      </c>
      <c r="R199" s="66">
        <f t="shared" si="15"/>
        <v>0.1</v>
      </c>
      <c r="S199" s="67">
        <f t="shared" si="16"/>
        <v>12370000</v>
      </c>
      <c r="T199" s="61">
        <f t="shared" si="17"/>
        <v>17</v>
      </c>
      <c r="U199" s="61"/>
      <c r="V199" s="68">
        <f t="shared" si="18"/>
        <v>210290000</v>
      </c>
      <c r="W199" s="35">
        <f t="shared" si="21"/>
        <v>0</v>
      </c>
    </row>
    <row r="200" spans="1:23" s="71" customFormat="1" x14ac:dyDescent="0.25">
      <c r="A200" s="59">
        <v>96</v>
      </c>
      <c r="B200" s="69" t="s">
        <v>268</v>
      </c>
      <c r="C200" s="61"/>
      <c r="D200" s="59">
        <v>7</v>
      </c>
      <c r="E200" s="59" t="s">
        <v>87</v>
      </c>
      <c r="F200" s="74">
        <v>35000000</v>
      </c>
      <c r="G200" s="63">
        <v>0</v>
      </c>
      <c r="H200" s="59"/>
      <c r="I200" s="79"/>
      <c r="J200" s="63"/>
      <c r="K200" s="75"/>
      <c r="L200" s="75"/>
      <c r="M200" s="75"/>
      <c r="N200" s="60"/>
      <c r="O200" s="75"/>
      <c r="P200" s="76">
        <v>2002</v>
      </c>
      <c r="Q200" s="76">
        <v>10</v>
      </c>
      <c r="R200" s="66">
        <f t="shared" si="15"/>
        <v>0.1</v>
      </c>
      <c r="S200" s="67">
        <f t="shared" si="16"/>
        <v>3500000</v>
      </c>
      <c r="T200" s="61">
        <f t="shared" si="17"/>
        <v>16</v>
      </c>
      <c r="U200" s="61"/>
      <c r="V200" s="68">
        <f t="shared" si="18"/>
        <v>56000000</v>
      </c>
      <c r="W200" s="35">
        <f t="shared" si="21"/>
        <v>0</v>
      </c>
    </row>
    <row r="201" spans="1:23" s="71" customFormat="1" x14ac:dyDescent="0.25">
      <c r="A201" s="59">
        <f>+A200+1</f>
        <v>97</v>
      </c>
      <c r="B201" s="69" t="s">
        <v>269</v>
      </c>
      <c r="C201" s="82"/>
      <c r="D201" s="59">
        <v>1</v>
      </c>
      <c r="E201" s="59" t="s">
        <v>87</v>
      </c>
      <c r="F201" s="62">
        <v>41000000</v>
      </c>
      <c r="G201" s="63">
        <v>35875000</v>
      </c>
      <c r="H201" s="59"/>
      <c r="I201" s="62"/>
      <c r="J201" s="63"/>
      <c r="K201" s="60"/>
      <c r="L201" s="60"/>
      <c r="M201" s="60"/>
      <c r="N201" s="61"/>
      <c r="O201" s="65"/>
      <c r="P201" s="59">
        <v>2017</v>
      </c>
      <c r="Q201" s="61">
        <v>8</v>
      </c>
      <c r="R201" s="66">
        <f t="shared" si="15"/>
        <v>0.125</v>
      </c>
      <c r="S201" s="67">
        <f t="shared" si="16"/>
        <v>5125000</v>
      </c>
      <c r="T201" s="61">
        <f t="shared" si="17"/>
        <v>1</v>
      </c>
      <c r="U201" s="61"/>
      <c r="V201" s="68">
        <f t="shared" si="18"/>
        <v>5125000</v>
      </c>
      <c r="W201" s="35"/>
    </row>
    <row r="202" spans="1:23" s="71" customFormat="1" ht="30" x14ac:dyDescent="0.25">
      <c r="A202" s="59">
        <v>97</v>
      </c>
      <c r="B202" s="69" t="s">
        <v>270</v>
      </c>
      <c r="C202" s="61"/>
      <c r="D202" s="59">
        <v>1</v>
      </c>
      <c r="E202" s="59" t="s">
        <v>87</v>
      </c>
      <c r="F202" s="74">
        <v>46200000</v>
      </c>
      <c r="G202" s="63">
        <v>0</v>
      </c>
      <c r="H202" s="59"/>
      <c r="I202" s="79"/>
      <c r="J202" s="63"/>
      <c r="K202" s="75"/>
      <c r="L202" s="75"/>
      <c r="M202" s="75"/>
      <c r="N202" s="60"/>
      <c r="O202" s="75"/>
      <c r="P202" s="76">
        <v>2001</v>
      </c>
      <c r="Q202" s="76">
        <v>10</v>
      </c>
      <c r="R202" s="66">
        <f t="shared" ref="R202:R265" si="22">100%/Q202</f>
        <v>0.1</v>
      </c>
      <c r="S202" s="67">
        <f t="shared" ref="S202:S265" si="23">F202/Q202</f>
        <v>4620000</v>
      </c>
      <c r="T202" s="61">
        <f t="shared" ref="T202:T265" si="24">2018-P202</f>
        <v>17</v>
      </c>
      <c r="U202" s="61"/>
      <c r="V202" s="68">
        <f t="shared" ref="V202:V265" si="25">S202*T202</f>
        <v>78540000</v>
      </c>
      <c r="W202" s="35">
        <f t="shared" ref="W202:W208" si="26">IF(G202&lt;0,0,G202)</f>
        <v>0</v>
      </c>
    </row>
    <row r="203" spans="1:23" s="71" customFormat="1" x14ac:dyDescent="0.25">
      <c r="A203" s="59">
        <f>+A202+1</f>
        <v>98</v>
      </c>
      <c r="B203" s="69" t="s">
        <v>271</v>
      </c>
      <c r="C203" s="61"/>
      <c r="D203" s="59">
        <v>4</v>
      </c>
      <c r="E203" s="59" t="s">
        <v>87</v>
      </c>
      <c r="F203" s="70">
        <v>28000000</v>
      </c>
      <c r="G203" s="63">
        <v>5600000</v>
      </c>
      <c r="H203" s="59"/>
      <c r="I203" s="79"/>
      <c r="J203" s="63"/>
      <c r="K203" s="60"/>
      <c r="L203" s="60"/>
      <c r="M203" s="60"/>
      <c r="N203" s="60"/>
      <c r="O203" s="65"/>
      <c r="P203" s="59">
        <v>2010</v>
      </c>
      <c r="Q203" s="61">
        <v>10</v>
      </c>
      <c r="R203" s="66">
        <f t="shared" si="22"/>
        <v>0.1</v>
      </c>
      <c r="S203" s="67">
        <f t="shared" si="23"/>
        <v>2800000</v>
      </c>
      <c r="T203" s="61">
        <f t="shared" si="24"/>
        <v>8</v>
      </c>
      <c r="U203" s="61"/>
      <c r="V203" s="68">
        <f t="shared" si="25"/>
        <v>22400000</v>
      </c>
      <c r="W203" s="35">
        <f t="shared" si="26"/>
        <v>5600000</v>
      </c>
    </row>
    <row r="204" spans="1:23" s="71" customFormat="1" x14ac:dyDescent="0.25">
      <c r="A204" s="59">
        <v>98</v>
      </c>
      <c r="B204" s="69" t="s">
        <v>272</v>
      </c>
      <c r="C204" s="61"/>
      <c r="D204" s="59">
        <v>2</v>
      </c>
      <c r="E204" s="59" t="s">
        <v>87</v>
      </c>
      <c r="F204" s="62">
        <v>12450000</v>
      </c>
      <c r="G204" s="63">
        <v>0</v>
      </c>
      <c r="H204" s="59"/>
      <c r="I204" s="64"/>
      <c r="J204" s="63"/>
      <c r="K204" s="60"/>
      <c r="L204" s="60"/>
      <c r="M204" s="60"/>
      <c r="N204" s="61"/>
      <c r="O204" s="65"/>
      <c r="P204" s="59">
        <v>2006</v>
      </c>
      <c r="Q204" s="61">
        <v>5</v>
      </c>
      <c r="R204" s="66">
        <f t="shared" si="22"/>
        <v>0.2</v>
      </c>
      <c r="S204" s="67">
        <f t="shared" si="23"/>
        <v>2490000</v>
      </c>
      <c r="T204" s="61">
        <f t="shared" si="24"/>
        <v>12</v>
      </c>
      <c r="U204" s="61">
        <v>0</v>
      </c>
      <c r="V204" s="68">
        <f t="shared" si="25"/>
        <v>29880000</v>
      </c>
      <c r="W204" s="35">
        <f t="shared" si="26"/>
        <v>0</v>
      </c>
    </row>
    <row r="205" spans="1:23" s="71" customFormat="1" ht="30" x14ac:dyDescent="0.25">
      <c r="A205" s="59">
        <f>+A204+1</f>
        <v>99</v>
      </c>
      <c r="B205" s="69" t="s">
        <v>273</v>
      </c>
      <c r="C205" s="61"/>
      <c r="D205" s="59">
        <v>1</v>
      </c>
      <c r="E205" s="59" t="s">
        <v>87</v>
      </c>
      <c r="F205" s="74">
        <v>5159000</v>
      </c>
      <c r="G205" s="63">
        <v>0</v>
      </c>
      <c r="H205" s="59"/>
      <c r="I205" s="64"/>
      <c r="J205" s="63"/>
      <c r="K205" s="60"/>
      <c r="L205" s="60"/>
      <c r="M205" s="60"/>
      <c r="N205" s="60"/>
      <c r="O205" s="65"/>
      <c r="P205" s="59">
        <v>2010</v>
      </c>
      <c r="Q205" s="61">
        <v>5</v>
      </c>
      <c r="R205" s="66">
        <f t="shared" si="22"/>
        <v>0.2</v>
      </c>
      <c r="S205" s="67">
        <f t="shared" si="23"/>
        <v>1031800</v>
      </c>
      <c r="T205" s="61">
        <f t="shared" si="24"/>
        <v>8</v>
      </c>
      <c r="U205" s="61">
        <v>0</v>
      </c>
      <c r="V205" s="68">
        <f t="shared" si="25"/>
        <v>8254400</v>
      </c>
      <c r="W205" s="35">
        <f t="shared" si="26"/>
        <v>0</v>
      </c>
    </row>
    <row r="206" spans="1:23" s="71" customFormat="1" x14ac:dyDescent="0.25">
      <c r="A206" s="59">
        <v>99</v>
      </c>
      <c r="B206" s="69" t="s">
        <v>274</v>
      </c>
      <c r="C206" s="61"/>
      <c r="D206" s="59">
        <v>3</v>
      </c>
      <c r="E206" s="59" t="s">
        <v>87</v>
      </c>
      <c r="F206" s="62">
        <v>19500000</v>
      </c>
      <c r="G206" s="63">
        <v>0</v>
      </c>
      <c r="H206" s="59"/>
      <c r="I206" s="64"/>
      <c r="J206" s="63"/>
      <c r="K206" s="60"/>
      <c r="L206" s="60"/>
      <c r="M206" s="60"/>
      <c r="N206" s="61"/>
      <c r="O206" s="75"/>
      <c r="P206" s="59">
        <v>2009</v>
      </c>
      <c r="Q206" s="61">
        <v>5</v>
      </c>
      <c r="R206" s="66">
        <f t="shared" si="22"/>
        <v>0.2</v>
      </c>
      <c r="S206" s="67">
        <f t="shared" si="23"/>
        <v>3900000</v>
      </c>
      <c r="T206" s="61">
        <f t="shared" si="24"/>
        <v>9</v>
      </c>
      <c r="U206" s="61">
        <v>0</v>
      </c>
      <c r="V206" s="68">
        <f t="shared" si="25"/>
        <v>35100000</v>
      </c>
      <c r="W206" s="35">
        <f t="shared" si="26"/>
        <v>0</v>
      </c>
    </row>
    <row r="207" spans="1:23" s="71" customFormat="1" ht="19.5" customHeight="1" x14ac:dyDescent="0.25">
      <c r="A207" s="59">
        <f>+A206+1</f>
        <v>100</v>
      </c>
      <c r="B207" s="69" t="s">
        <v>275</v>
      </c>
      <c r="C207" s="61"/>
      <c r="D207" s="59">
        <v>2</v>
      </c>
      <c r="E207" s="59" t="s">
        <v>87</v>
      </c>
      <c r="F207" s="70">
        <v>13000000</v>
      </c>
      <c r="G207" s="63">
        <v>0</v>
      </c>
      <c r="H207" s="59"/>
      <c r="I207" s="64"/>
      <c r="J207" s="63"/>
      <c r="K207" s="60"/>
      <c r="L207" s="60"/>
      <c r="M207" s="60"/>
      <c r="N207" s="61"/>
      <c r="O207" s="75"/>
      <c r="P207" s="59">
        <v>2010</v>
      </c>
      <c r="Q207" s="61">
        <v>5</v>
      </c>
      <c r="R207" s="66">
        <f t="shared" si="22"/>
        <v>0.2</v>
      </c>
      <c r="S207" s="67">
        <f t="shared" si="23"/>
        <v>2600000</v>
      </c>
      <c r="T207" s="61">
        <f t="shared" si="24"/>
        <v>8</v>
      </c>
      <c r="U207" s="61">
        <v>0</v>
      </c>
      <c r="V207" s="68">
        <f t="shared" si="25"/>
        <v>20800000</v>
      </c>
      <c r="W207" s="35">
        <f t="shared" si="26"/>
        <v>0</v>
      </c>
    </row>
    <row r="208" spans="1:23" s="71" customFormat="1" ht="19.5" customHeight="1" x14ac:dyDescent="0.25">
      <c r="A208" s="59">
        <v>100</v>
      </c>
      <c r="B208" s="69" t="s">
        <v>275</v>
      </c>
      <c r="C208" s="61"/>
      <c r="D208" s="59">
        <v>1</v>
      </c>
      <c r="E208" s="59" t="s">
        <v>87</v>
      </c>
      <c r="F208" s="70">
        <v>6500000</v>
      </c>
      <c r="G208" s="63">
        <v>0</v>
      </c>
      <c r="H208" s="59"/>
      <c r="I208" s="64"/>
      <c r="J208" s="63"/>
      <c r="K208" s="60"/>
      <c r="L208" s="60"/>
      <c r="M208" s="60"/>
      <c r="N208" s="61"/>
      <c r="O208" s="65"/>
      <c r="P208" s="59">
        <v>2010</v>
      </c>
      <c r="Q208" s="61">
        <v>5</v>
      </c>
      <c r="R208" s="66">
        <f t="shared" si="22"/>
        <v>0.2</v>
      </c>
      <c r="S208" s="67">
        <f t="shared" si="23"/>
        <v>1300000</v>
      </c>
      <c r="T208" s="61">
        <f t="shared" si="24"/>
        <v>8</v>
      </c>
      <c r="U208" s="61">
        <v>0</v>
      </c>
      <c r="V208" s="68">
        <f t="shared" si="25"/>
        <v>10400000</v>
      </c>
      <c r="W208" s="35">
        <f t="shared" si="26"/>
        <v>0</v>
      </c>
    </row>
    <row r="209" spans="1:23" s="71" customFormat="1" x14ac:dyDescent="0.25">
      <c r="A209" s="59">
        <f>+A208+1</f>
        <v>101</v>
      </c>
      <c r="B209" s="69" t="s">
        <v>276</v>
      </c>
      <c r="C209" s="61"/>
      <c r="D209" s="59">
        <v>1</v>
      </c>
      <c r="E209" s="59" t="s">
        <v>87</v>
      </c>
      <c r="F209" s="70">
        <v>12000000</v>
      </c>
      <c r="G209" s="63">
        <v>4800000</v>
      </c>
      <c r="H209" s="59"/>
      <c r="I209" s="64"/>
      <c r="J209" s="63"/>
      <c r="K209" s="60"/>
      <c r="L209" s="60"/>
      <c r="M209" s="60"/>
      <c r="N209" s="60"/>
      <c r="O209" s="65"/>
      <c r="P209" s="59">
        <v>2015</v>
      </c>
      <c r="Q209" s="61">
        <v>5</v>
      </c>
      <c r="R209" s="66">
        <f t="shared" si="22"/>
        <v>0.2</v>
      </c>
      <c r="S209" s="67">
        <f t="shared" si="23"/>
        <v>2400000</v>
      </c>
      <c r="T209" s="61">
        <f t="shared" si="24"/>
        <v>3</v>
      </c>
      <c r="U209" s="61"/>
      <c r="V209" s="68">
        <f t="shared" si="25"/>
        <v>7200000</v>
      </c>
      <c r="W209" s="35"/>
    </row>
    <row r="210" spans="1:23" s="71" customFormat="1" x14ac:dyDescent="0.25">
      <c r="A210" s="59">
        <v>101</v>
      </c>
      <c r="B210" s="78" t="s">
        <v>277</v>
      </c>
      <c r="C210" s="61"/>
      <c r="D210" s="59">
        <v>4</v>
      </c>
      <c r="E210" s="59" t="s">
        <v>87</v>
      </c>
      <c r="F210" s="74">
        <v>25450000</v>
      </c>
      <c r="G210" s="63">
        <v>0</v>
      </c>
      <c r="H210" s="59"/>
      <c r="I210" s="64"/>
      <c r="J210" s="63"/>
      <c r="K210" s="60"/>
      <c r="L210" s="60"/>
      <c r="M210" s="60"/>
      <c r="N210" s="60"/>
      <c r="O210" s="65"/>
      <c r="P210" s="59">
        <v>2006</v>
      </c>
      <c r="Q210" s="61">
        <v>5</v>
      </c>
      <c r="R210" s="66">
        <f t="shared" si="22"/>
        <v>0.2</v>
      </c>
      <c r="S210" s="67">
        <f t="shared" si="23"/>
        <v>5090000</v>
      </c>
      <c r="T210" s="61">
        <f t="shared" si="24"/>
        <v>12</v>
      </c>
      <c r="U210" s="61">
        <v>0</v>
      </c>
      <c r="V210" s="68">
        <f t="shared" si="25"/>
        <v>61080000</v>
      </c>
      <c r="W210" s="106">
        <f t="shared" ref="W210:W217" si="27">IF(G210&lt;0,0,G210)</f>
        <v>0</v>
      </c>
    </row>
    <row r="211" spans="1:23" s="71" customFormat="1" x14ac:dyDescent="0.25">
      <c r="A211" s="59">
        <f>+A210+1</f>
        <v>102</v>
      </c>
      <c r="B211" s="69" t="s">
        <v>278</v>
      </c>
      <c r="C211" s="61"/>
      <c r="D211" s="59">
        <v>1</v>
      </c>
      <c r="E211" s="59" t="s">
        <v>87</v>
      </c>
      <c r="F211" s="74">
        <v>6500000</v>
      </c>
      <c r="G211" s="63">
        <v>0</v>
      </c>
      <c r="H211" s="59"/>
      <c r="I211" s="64"/>
      <c r="J211" s="63"/>
      <c r="K211" s="75"/>
      <c r="L211" s="75"/>
      <c r="M211" s="75"/>
      <c r="N211" s="60"/>
      <c r="O211" s="75"/>
      <c r="P211" s="76">
        <v>2003</v>
      </c>
      <c r="Q211" s="76">
        <v>5</v>
      </c>
      <c r="R211" s="66">
        <f t="shared" si="22"/>
        <v>0.2</v>
      </c>
      <c r="S211" s="67">
        <f t="shared" si="23"/>
        <v>1300000</v>
      </c>
      <c r="T211" s="61">
        <f t="shared" si="24"/>
        <v>15</v>
      </c>
      <c r="U211" s="61">
        <v>0</v>
      </c>
      <c r="V211" s="68">
        <f t="shared" si="25"/>
        <v>19500000</v>
      </c>
      <c r="W211" s="35">
        <f t="shared" si="27"/>
        <v>0</v>
      </c>
    </row>
    <row r="212" spans="1:23" s="71" customFormat="1" x14ac:dyDescent="0.25">
      <c r="A212" s="59">
        <v>102</v>
      </c>
      <c r="B212" s="69" t="s">
        <v>279</v>
      </c>
      <c r="C212" s="73"/>
      <c r="D212" s="59">
        <v>1</v>
      </c>
      <c r="E212" s="59" t="s">
        <v>87</v>
      </c>
      <c r="F212" s="74">
        <v>23190000</v>
      </c>
      <c r="G212" s="63">
        <v>0</v>
      </c>
      <c r="H212" s="59"/>
      <c r="I212" s="79"/>
      <c r="J212" s="63"/>
      <c r="K212" s="75"/>
      <c r="L212" s="75"/>
      <c r="M212" s="75"/>
      <c r="N212" s="60"/>
      <c r="O212" s="75"/>
      <c r="P212" s="76">
        <v>1985</v>
      </c>
      <c r="Q212" s="76">
        <v>10</v>
      </c>
      <c r="R212" s="66">
        <f t="shared" si="22"/>
        <v>0.1</v>
      </c>
      <c r="S212" s="67">
        <f t="shared" si="23"/>
        <v>2319000</v>
      </c>
      <c r="T212" s="61">
        <f t="shared" si="24"/>
        <v>33</v>
      </c>
      <c r="U212" s="61"/>
      <c r="V212" s="68">
        <f t="shared" si="25"/>
        <v>76527000</v>
      </c>
      <c r="W212" s="35">
        <f t="shared" si="27"/>
        <v>0</v>
      </c>
    </row>
    <row r="213" spans="1:23" s="71" customFormat="1" x14ac:dyDescent="0.25">
      <c r="A213" s="59">
        <f>+A212+1</f>
        <v>103</v>
      </c>
      <c r="B213" s="69" t="s">
        <v>280</v>
      </c>
      <c r="C213" s="73"/>
      <c r="D213" s="59">
        <v>3</v>
      </c>
      <c r="E213" s="59" t="s">
        <v>87</v>
      </c>
      <c r="F213" s="74">
        <v>33105000</v>
      </c>
      <c r="G213" s="63">
        <v>0</v>
      </c>
      <c r="H213" s="59"/>
      <c r="I213" s="79"/>
      <c r="J213" s="63"/>
      <c r="K213" s="75"/>
      <c r="L213" s="75"/>
      <c r="M213" s="75"/>
      <c r="N213" s="60"/>
      <c r="O213" s="75"/>
      <c r="P213" s="76">
        <v>1985</v>
      </c>
      <c r="Q213" s="76">
        <v>10</v>
      </c>
      <c r="R213" s="66">
        <f t="shared" si="22"/>
        <v>0.1</v>
      </c>
      <c r="S213" s="67">
        <f t="shared" si="23"/>
        <v>3310500</v>
      </c>
      <c r="T213" s="61">
        <f t="shared" si="24"/>
        <v>33</v>
      </c>
      <c r="U213" s="61"/>
      <c r="V213" s="68">
        <f t="shared" si="25"/>
        <v>109246500</v>
      </c>
      <c r="W213" s="35">
        <f t="shared" si="27"/>
        <v>0</v>
      </c>
    </row>
    <row r="214" spans="1:23" s="71" customFormat="1" x14ac:dyDescent="0.25">
      <c r="A214" s="59">
        <v>103</v>
      </c>
      <c r="B214" s="69" t="s">
        <v>281</v>
      </c>
      <c r="C214" s="73"/>
      <c r="D214" s="59">
        <v>1</v>
      </c>
      <c r="E214" s="59" t="s">
        <v>87</v>
      </c>
      <c r="F214" s="74">
        <v>11035000</v>
      </c>
      <c r="G214" s="63">
        <v>0</v>
      </c>
      <c r="H214" s="59"/>
      <c r="I214" s="79"/>
      <c r="J214" s="63"/>
      <c r="K214" s="75"/>
      <c r="L214" s="75"/>
      <c r="M214" s="75"/>
      <c r="N214" s="60"/>
      <c r="O214" s="75"/>
      <c r="P214" s="76">
        <v>1985</v>
      </c>
      <c r="Q214" s="76">
        <v>10</v>
      </c>
      <c r="R214" s="66">
        <f t="shared" si="22"/>
        <v>0.1</v>
      </c>
      <c r="S214" s="67">
        <f t="shared" si="23"/>
        <v>1103500</v>
      </c>
      <c r="T214" s="61">
        <f t="shared" si="24"/>
        <v>33</v>
      </c>
      <c r="U214" s="61"/>
      <c r="V214" s="68">
        <f t="shared" si="25"/>
        <v>36415500</v>
      </c>
      <c r="W214" s="35">
        <f t="shared" si="27"/>
        <v>0</v>
      </c>
    </row>
    <row r="215" spans="1:23" s="71" customFormat="1" x14ac:dyDescent="0.25">
      <c r="A215" s="59">
        <f>+A214+1</f>
        <v>104</v>
      </c>
      <c r="B215" s="69" t="s">
        <v>282</v>
      </c>
      <c r="C215" s="73"/>
      <c r="D215" s="59">
        <v>1</v>
      </c>
      <c r="E215" s="59" t="s">
        <v>87</v>
      </c>
      <c r="F215" s="74">
        <v>11035000</v>
      </c>
      <c r="G215" s="63">
        <v>0</v>
      </c>
      <c r="H215" s="59"/>
      <c r="I215" s="79"/>
      <c r="J215" s="63"/>
      <c r="K215" s="75"/>
      <c r="L215" s="75"/>
      <c r="M215" s="75"/>
      <c r="N215" s="60"/>
      <c r="O215" s="75"/>
      <c r="P215" s="76">
        <v>1985</v>
      </c>
      <c r="Q215" s="76">
        <v>10</v>
      </c>
      <c r="R215" s="66">
        <f t="shared" si="22"/>
        <v>0.1</v>
      </c>
      <c r="S215" s="67">
        <f t="shared" si="23"/>
        <v>1103500</v>
      </c>
      <c r="T215" s="61">
        <f t="shared" si="24"/>
        <v>33</v>
      </c>
      <c r="U215" s="61"/>
      <c r="V215" s="68">
        <f t="shared" si="25"/>
        <v>36415500</v>
      </c>
      <c r="W215" s="35">
        <f t="shared" si="27"/>
        <v>0</v>
      </c>
    </row>
    <row r="216" spans="1:23" s="71" customFormat="1" ht="19.5" customHeight="1" x14ac:dyDescent="0.25">
      <c r="A216" s="59">
        <v>104</v>
      </c>
      <c r="B216" s="69" t="s">
        <v>283</v>
      </c>
      <c r="C216" s="73"/>
      <c r="D216" s="59">
        <v>1</v>
      </c>
      <c r="E216" s="59" t="s">
        <v>87</v>
      </c>
      <c r="F216" s="74">
        <v>18000000</v>
      </c>
      <c r="G216" s="63">
        <v>0</v>
      </c>
      <c r="H216" s="59"/>
      <c r="I216" s="79"/>
      <c r="J216" s="63"/>
      <c r="K216" s="60"/>
      <c r="L216" s="60"/>
      <c r="M216" s="60"/>
      <c r="N216" s="60"/>
      <c r="O216" s="65"/>
      <c r="P216" s="102">
        <v>1993</v>
      </c>
      <c r="Q216" s="61">
        <v>8</v>
      </c>
      <c r="R216" s="66">
        <f t="shared" si="22"/>
        <v>0.125</v>
      </c>
      <c r="S216" s="67">
        <f t="shared" si="23"/>
        <v>2250000</v>
      </c>
      <c r="T216" s="61">
        <f t="shared" si="24"/>
        <v>25</v>
      </c>
      <c r="U216" s="61"/>
      <c r="V216" s="68">
        <f t="shared" si="25"/>
        <v>56250000</v>
      </c>
      <c r="W216" s="35">
        <f t="shared" si="27"/>
        <v>0</v>
      </c>
    </row>
    <row r="217" spans="1:23" s="71" customFormat="1" ht="30" x14ac:dyDescent="0.25">
      <c r="A217" s="59">
        <f>+A216+1</f>
        <v>105</v>
      </c>
      <c r="B217" s="90" t="s">
        <v>284</v>
      </c>
      <c r="C217" s="107"/>
      <c r="D217" s="87">
        <v>5</v>
      </c>
      <c r="E217" s="59" t="s">
        <v>87</v>
      </c>
      <c r="F217" s="74">
        <v>40500000</v>
      </c>
      <c r="G217" s="63">
        <v>10125000</v>
      </c>
      <c r="H217" s="59"/>
      <c r="I217" s="64"/>
      <c r="J217" s="63"/>
      <c r="K217" s="88"/>
      <c r="L217" s="88"/>
      <c r="M217" s="88"/>
      <c r="N217" s="88"/>
      <c r="O217" s="65"/>
      <c r="P217" s="59">
        <v>2012</v>
      </c>
      <c r="Q217" s="59">
        <v>8</v>
      </c>
      <c r="R217" s="66">
        <f t="shared" si="22"/>
        <v>0.125</v>
      </c>
      <c r="S217" s="67">
        <f t="shared" si="23"/>
        <v>5062500</v>
      </c>
      <c r="T217" s="61">
        <f t="shared" si="24"/>
        <v>6</v>
      </c>
      <c r="U217" s="61"/>
      <c r="V217" s="68">
        <f t="shared" si="25"/>
        <v>30375000</v>
      </c>
      <c r="W217" s="35">
        <f t="shared" si="27"/>
        <v>10125000</v>
      </c>
    </row>
    <row r="218" spans="1:23" s="71" customFormat="1" ht="16.5" x14ac:dyDescent="0.25">
      <c r="A218" s="59">
        <v>105</v>
      </c>
      <c r="B218" s="69" t="s">
        <v>285</v>
      </c>
      <c r="C218" s="82"/>
      <c r="D218" s="108">
        <v>2</v>
      </c>
      <c r="E218" s="59" t="s">
        <v>87</v>
      </c>
      <c r="F218" s="74">
        <v>34166000</v>
      </c>
      <c r="G218" s="63">
        <v>27332800</v>
      </c>
      <c r="H218" s="108"/>
      <c r="I218" s="74"/>
      <c r="J218" s="63"/>
      <c r="K218" s="88"/>
      <c r="L218" s="88"/>
      <c r="M218" s="88"/>
      <c r="N218" s="88"/>
      <c r="O218" s="65"/>
      <c r="P218" s="59">
        <v>2017</v>
      </c>
      <c r="Q218" s="59">
        <v>5</v>
      </c>
      <c r="R218" s="66">
        <f t="shared" si="22"/>
        <v>0.2</v>
      </c>
      <c r="S218" s="67">
        <f t="shared" si="23"/>
        <v>6833200</v>
      </c>
      <c r="T218" s="61">
        <f t="shared" si="24"/>
        <v>1</v>
      </c>
      <c r="U218" s="61"/>
      <c r="V218" s="68">
        <f t="shared" si="25"/>
        <v>6833200</v>
      </c>
      <c r="W218" s="35"/>
    </row>
    <row r="219" spans="1:23" s="71" customFormat="1" ht="21" customHeight="1" x14ac:dyDescent="0.25">
      <c r="A219" s="59">
        <f>+A218+1</f>
        <v>106</v>
      </c>
      <c r="B219" s="78" t="s">
        <v>286</v>
      </c>
      <c r="C219" s="61"/>
      <c r="D219" s="59">
        <v>2</v>
      </c>
      <c r="E219" s="59" t="s">
        <v>87</v>
      </c>
      <c r="F219" s="70">
        <v>24000000</v>
      </c>
      <c r="G219" s="63">
        <v>0</v>
      </c>
      <c r="H219" s="59"/>
      <c r="I219" s="64"/>
      <c r="J219" s="63"/>
      <c r="K219" s="60"/>
      <c r="L219" s="60"/>
      <c r="M219" s="60"/>
      <c r="N219" s="60"/>
      <c r="O219" s="65"/>
      <c r="P219" s="59">
        <v>2010</v>
      </c>
      <c r="Q219" s="61">
        <v>8</v>
      </c>
      <c r="R219" s="66">
        <f t="shared" si="22"/>
        <v>0.125</v>
      </c>
      <c r="S219" s="67">
        <f t="shared" si="23"/>
        <v>3000000</v>
      </c>
      <c r="T219" s="61">
        <f t="shared" si="24"/>
        <v>8</v>
      </c>
      <c r="U219" s="61"/>
      <c r="V219" s="68">
        <f t="shared" si="25"/>
        <v>24000000</v>
      </c>
      <c r="W219" s="35">
        <f>IF(G219&lt;0,0,G219)</f>
        <v>0</v>
      </c>
    </row>
    <row r="220" spans="1:23" s="71" customFormat="1" x14ac:dyDescent="0.25">
      <c r="A220" s="59">
        <v>106</v>
      </c>
      <c r="B220" s="69" t="s">
        <v>287</v>
      </c>
      <c r="C220" s="73"/>
      <c r="D220" s="59">
        <v>8</v>
      </c>
      <c r="E220" s="59" t="s">
        <v>87</v>
      </c>
      <c r="F220" s="62">
        <v>91200000</v>
      </c>
      <c r="G220" s="63">
        <v>0</v>
      </c>
      <c r="H220" s="59"/>
      <c r="I220" s="64"/>
      <c r="J220" s="63"/>
      <c r="K220" s="60"/>
      <c r="L220" s="60"/>
      <c r="M220" s="60"/>
      <c r="N220" s="60"/>
      <c r="O220" s="65"/>
      <c r="P220" s="59">
        <v>2010</v>
      </c>
      <c r="Q220" s="61">
        <v>8</v>
      </c>
      <c r="R220" s="66">
        <f t="shared" si="22"/>
        <v>0.125</v>
      </c>
      <c r="S220" s="67">
        <f t="shared" si="23"/>
        <v>11400000</v>
      </c>
      <c r="T220" s="61">
        <f t="shared" si="24"/>
        <v>8</v>
      </c>
      <c r="U220" s="61"/>
      <c r="V220" s="68">
        <f t="shared" si="25"/>
        <v>91200000</v>
      </c>
      <c r="W220" s="106">
        <f>IF(G220&lt;0,0,G220)</f>
        <v>0</v>
      </c>
    </row>
    <row r="221" spans="1:23" s="71" customFormat="1" x14ac:dyDescent="0.25">
      <c r="A221" s="59">
        <f>+A220+1</f>
        <v>107</v>
      </c>
      <c r="B221" s="69" t="s">
        <v>288</v>
      </c>
      <c r="C221" s="61"/>
      <c r="D221" s="59">
        <v>2</v>
      </c>
      <c r="E221" s="59" t="s">
        <v>87</v>
      </c>
      <c r="F221" s="62">
        <v>15600000</v>
      </c>
      <c r="G221" s="63">
        <v>1950000</v>
      </c>
      <c r="H221" s="59"/>
      <c r="I221" s="64"/>
      <c r="J221" s="63"/>
      <c r="K221" s="60"/>
      <c r="L221" s="60"/>
      <c r="M221" s="60"/>
      <c r="N221" s="60"/>
      <c r="O221" s="65"/>
      <c r="P221" s="59">
        <v>2011</v>
      </c>
      <c r="Q221" s="61">
        <v>8</v>
      </c>
      <c r="R221" s="66">
        <f t="shared" si="22"/>
        <v>0.125</v>
      </c>
      <c r="S221" s="67">
        <f t="shared" si="23"/>
        <v>1950000</v>
      </c>
      <c r="T221" s="61">
        <f t="shared" si="24"/>
        <v>7</v>
      </c>
      <c r="U221" s="61"/>
      <c r="V221" s="68">
        <f t="shared" si="25"/>
        <v>13650000</v>
      </c>
      <c r="W221" s="35">
        <f>IF(G221&lt;0,0,G221)</f>
        <v>1950000</v>
      </c>
    </row>
    <row r="222" spans="1:23" ht="15" customHeight="1" x14ac:dyDescent="0.25">
      <c r="A222" s="59">
        <v>107</v>
      </c>
      <c r="B222" s="69" t="s">
        <v>289</v>
      </c>
      <c r="C222" s="82"/>
      <c r="D222" s="108">
        <v>2</v>
      </c>
      <c r="E222" s="59" t="s">
        <v>87</v>
      </c>
      <c r="F222" s="74">
        <v>78870000</v>
      </c>
      <c r="G222" s="63">
        <v>63096000</v>
      </c>
      <c r="H222" s="108"/>
      <c r="I222" s="74"/>
      <c r="J222" s="63"/>
      <c r="K222" s="88"/>
      <c r="L222" s="88"/>
      <c r="M222" s="88"/>
      <c r="N222" s="88"/>
      <c r="O222" s="65"/>
      <c r="P222" s="59">
        <v>2017</v>
      </c>
      <c r="Q222" s="59">
        <v>5</v>
      </c>
      <c r="R222" s="66">
        <f t="shared" si="22"/>
        <v>0.2</v>
      </c>
      <c r="S222" s="67">
        <f t="shared" si="23"/>
        <v>15774000</v>
      </c>
      <c r="T222" s="61">
        <f t="shared" si="24"/>
        <v>1</v>
      </c>
      <c r="U222" s="61"/>
      <c r="V222" s="68">
        <f t="shared" si="25"/>
        <v>15774000</v>
      </c>
    </row>
    <row r="223" spans="1:23" ht="19.5" customHeight="1" x14ac:dyDescent="0.2">
      <c r="A223" s="59">
        <f>+A222+1</f>
        <v>108</v>
      </c>
      <c r="B223" s="69" t="s">
        <v>290</v>
      </c>
      <c r="C223" s="61"/>
      <c r="D223" s="59">
        <v>7</v>
      </c>
      <c r="E223" s="59" t="s">
        <v>87</v>
      </c>
      <c r="F223" s="62">
        <v>59500000</v>
      </c>
      <c r="G223" s="63">
        <v>0</v>
      </c>
      <c r="H223" s="59"/>
      <c r="I223" s="64"/>
      <c r="J223" s="63"/>
      <c r="K223" s="61"/>
      <c r="L223" s="61"/>
      <c r="M223" s="61"/>
      <c r="N223" s="61"/>
      <c r="O223" s="75"/>
      <c r="P223" s="59">
        <v>2005</v>
      </c>
      <c r="Q223" s="61">
        <v>8</v>
      </c>
      <c r="R223" s="66">
        <f t="shared" si="22"/>
        <v>0.125</v>
      </c>
      <c r="S223" s="67">
        <f t="shared" si="23"/>
        <v>7437500</v>
      </c>
      <c r="T223" s="61">
        <f t="shared" si="24"/>
        <v>13</v>
      </c>
      <c r="U223" s="61"/>
      <c r="V223" s="68">
        <f t="shared" si="25"/>
        <v>96687500</v>
      </c>
      <c r="W223" s="35">
        <f t="shared" ref="W223:W276" si="28">IF(G223&lt;0,0,G223)</f>
        <v>0</v>
      </c>
    </row>
    <row r="224" spans="1:23" ht="19.5" customHeight="1" x14ac:dyDescent="0.2">
      <c r="A224" s="59">
        <v>108</v>
      </c>
      <c r="B224" s="69" t="s">
        <v>291</v>
      </c>
      <c r="C224" s="61"/>
      <c r="D224" s="59">
        <v>1</v>
      </c>
      <c r="E224" s="59" t="s">
        <v>87</v>
      </c>
      <c r="F224" s="62">
        <v>76000000</v>
      </c>
      <c r="G224" s="63">
        <v>0</v>
      </c>
      <c r="H224" s="59"/>
      <c r="I224" s="64"/>
      <c r="J224" s="63"/>
      <c r="K224" s="60"/>
      <c r="L224" s="60"/>
      <c r="M224" s="60"/>
      <c r="N224" s="60"/>
      <c r="O224" s="65"/>
      <c r="P224" s="59">
        <v>2010</v>
      </c>
      <c r="Q224" s="61">
        <v>8</v>
      </c>
      <c r="R224" s="66">
        <f t="shared" si="22"/>
        <v>0.125</v>
      </c>
      <c r="S224" s="67">
        <f t="shared" si="23"/>
        <v>9500000</v>
      </c>
      <c r="T224" s="61">
        <f t="shared" si="24"/>
        <v>8</v>
      </c>
      <c r="U224" s="61"/>
      <c r="V224" s="68">
        <f t="shared" si="25"/>
        <v>76000000</v>
      </c>
      <c r="W224" s="35">
        <f t="shared" si="28"/>
        <v>0</v>
      </c>
    </row>
    <row r="225" spans="1:23" ht="30" customHeight="1" x14ac:dyDescent="0.2">
      <c r="A225" s="59">
        <f>+A224+1</f>
        <v>109</v>
      </c>
      <c r="B225" s="69" t="s">
        <v>292</v>
      </c>
      <c r="C225" s="61"/>
      <c r="D225" s="59">
        <v>2</v>
      </c>
      <c r="E225" s="59" t="s">
        <v>87</v>
      </c>
      <c r="F225" s="74">
        <v>24000000</v>
      </c>
      <c r="G225" s="63">
        <v>0</v>
      </c>
      <c r="H225" s="59"/>
      <c r="I225" s="64"/>
      <c r="J225" s="63"/>
      <c r="K225" s="75"/>
      <c r="L225" s="75"/>
      <c r="M225" s="75"/>
      <c r="N225" s="60"/>
      <c r="O225" s="75"/>
      <c r="P225" s="76">
        <v>2007</v>
      </c>
      <c r="Q225" s="76">
        <v>8</v>
      </c>
      <c r="R225" s="66">
        <f t="shared" si="22"/>
        <v>0.125</v>
      </c>
      <c r="S225" s="67">
        <f t="shared" si="23"/>
        <v>3000000</v>
      </c>
      <c r="T225" s="61">
        <f t="shared" si="24"/>
        <v>11</v>
      </c>
      <c r="U225" s="61"/>
      <c r="V225" s="68">
        <f t="shared" si="25"/>
        <v>33000000</v>
      </c>
      <c r="W225" s="35">
        <f t="shared" si="28"/>
        <v>0</v>
      </c>
    </row>
    <row r="226" spans="1:23" ht="17.25" customHeight="1" x14ac:dyDescent="0.25">
      <c r="A226" s="59">
        <v>109</v>
      </c>
      <c r="B226" s="88" t="s">
        <v>293</v>
      </c>
      <c r="C226" s="87"/>
      <c r="D226" s="87">
        <v>4</v>
      </c>
      <c r="E226" s="59" t="s">
        <v>87</v>
      </c>
      <c r="F226" s="91">
        <v>31200000</v>
      </c>
      <c r="G226" s="63">
        <v>7800000</v>
      </c>
      <c r="H226" s="87"/>
      <c r="I226" s="64"/>
      <c r="J226" s="63"/>
      <c r="K226" s="88"/>
      <c r="L226" s="88"/>
      <c r="M226" s="88"/>
      <c r="N226" s="88"/>
      <c r="O226" s="65"/>
      <c r="P226" s="59">
        <v>2012</v>
      </c>
      <c r="Q226" s="59">
        <v>8</v>
      </c>
      <c r="R226" s="66">
        <f t="shared" si="22"/>
        <v>0.125</v>
      </c>
      <c r="S226" s="67">
        <f t="shared" si="23"/>
        <v>3900000</v>
      </c>
      <c r="T226" s="61">
        <f t="shared" si="24"/>
        <v>6</v>
      </c>
      <c r="U226" s="61"/>
      <c r="V226" s="68">
        <f t="shared" si="25"/>
        <v>23400000</v>
      </c>
      <c r="W226" s="35">
        <f t="shared" si="28"/>
        <v>7800000</v>
      </c>
    </row>
    <row r="227" spans="1:23" ht="17.25" customHeight="1" x14ac:dyDescent="0.2">
      <c r="A227" s="59">
        <f>+A226+1</f>
        <v>110</v>
      </c>
      <c r="B227" s="69" t="s">
        <v>294</v>
      </c>
      <c r="C227" s="61"/>
      <c r="D227" s="59">
        <v>1</v>
      </c>
      <c r="E227" s="59" t="s">
        <v>87</v>
      </c>
      <c r="F227" s="62">
        <v>6500000</v>
      </c>
      <c r="G227" s="63">
        <v>0</v>
      </c>
      <c r="H227" s="59"/>
      <c r="I227" s="64"/>
      <c r="J227" s="63"/>
      <c r="K227" s="61"/>
      <c r="L227" s="61"/>
      <c r="M227" s="61"/>
      <c r="N227" s="61"/>
      <c r="O227" s="65"/>
      <c r="P227" s="102">
        <v>1998</v>
      </c>
      <c r="Q227" s="61">
        <v>8</v>
      </c>
      <c r="R227" s="66">
        <f t="shared" si="22"/>
        <v>0.125</v>
      </c>
      <c r="S227" s="67">
        <f t="shared" si="23"/>
        <v>812500</v>
      </c>
      <c r="T227" s="61">
        <f t="shared" si="24"/>
        <v>20</v>
      </c>
      <c r="U227" s="61"/>
      <c r="V227" s="68">
        <f t="shared" si="25"/>
        <v>16250000</v>
      </c>
      <c r="W227" s="106">
        <f t="shared" si="28"/>
        <v>0</v>
      </c>
    </row>
    <row r="228" spans="1:23" ht="17.25" customHeight="1" x14ac:dyDescent="0.2">
      <c r="A228" s="59">
        <v>110</v>
      </c>
      <c r="B228" s="69" t="s">
        <v>295</v>
      </c>
      <c r="C228" s="61"/>
      <c r="D228" s="59">
        <v>4</v>
      </c>
      <c r="E228" s="59" t="s">
        <v>87</v>
      </c>
      <c r="F228" s="74">
        <v>34000000</v>
      </c>
      <c r="G228" s="63">
        <v>0</v>
      </c>
      <c r="H228" s="59"/>
      <c r="I228" s="64"/>
      <c r="J228" s="63"/>
      <c r="K228" s="60"/>
      <c r="L228" s="60"/>
      <c r="M228" s="60"/>
      <c r="N228" s="60"/>
      <c r="O228" s="65"/>
      <c r="P228" s="59">
        <v>2005</v>
      </c>
      <c r="Q228" s="61">
        <v>8</v>
      </c>
      <c r="R228" s="66">
        <f t="shared" si="22"/>
        <v>0.125</v>
      </c>
      <c r="S228" s="67">
        <f t="shared" si="23"/>
        <v>4250000</v>
      </c>
      <c r="T228" s="61">
        <f t="shared" si="24"/>
        <v>13</v>
      </c>
      <c r="U228" s="61"/>
      <c r="V228" s="68">
        <f t="shared" si="25"/>
        <v>55250000</v>
      </c>
      <c r="W228" s="35">
        <f t="shared" si="28"/>
        <v>0</v>
      </c>
    </row>
    <row r="229" spans="1:23" ht="17.25" customHeight="1" x14ac:dyDescent="0.2">
      <c r="A229" s="59">
        <f>+A228+1</f>
        <v>111</v>
      </c>
      <c r="B229" s="69" t="s">
        <v>296</v>
      </c>
      <c r="C229" s="61"/>
      <c r="D229" s="59">
        <v>2</v>
      </c>
      <c r="E229" s="59" t="s">
        <v>87</v>
      </c>
      <c r="F229" s="62">
        <v>23760000</v>
      </c>
      <c r="G229" s="63">
        <v>0</v>
      </c>
      <c r="H229" s="59"/>
      <c r="I229" s="64"/>
      <c r="J229" s="63"/>
      <c r="K229" s="61"/>
      <c r="L229" s="61"/>
      <c r="M229" s="61"/>
      <c r="N229" s="61"/>
      <c r="O229" s="75"/>
      <c r="P229" s="59">
        <v>2006</v>
      </c>
      <c r="Q229" s="61">
        <v>8</v>
      </c>
      <c r="R229" s="66">
        <f t="shared" si="22"/>
        <v>0.125</v>
      </c>
      <c r="S229" s="67">
        <f t="shared" si="23"/>
        <v>2970000</v>
      </c>
      <c r="T229" s="61">
        <f t="shared" si="24"/>
        <v>12</v>
      </c>
      <c r="U229" s="61"/>
      <c r="V229" s="68">
        <f t="shared" si="25"/>
        <v>35640000</v>
      </c>
      <c r="W229" s="35">
        <f t="shared" si="28"/>
        <v>0</v>
      </c>
    </row>
    <row r="230" spans="1:23" ht="17.25" customHeight="1" x14ac:dyDescent="0.2">
      <c r="A230" s="59">
        <v>111</v>
      </c>
      <c r="B230" s="69" t="s">
        <v>297</v>
      </c>
      <c r="C230" s="61"/>
      <c r="D230" s="59">
        <v>9</v>
      </c>
      <c r="E230" s="59" t="s">
        <v>87</v>
      </c>
      <c r="F230" s="62">
        <v>76500000</v>
      </c>
      <c r="G230" s="63">
        <v>0</v>
      </c>
      <c r="H230" s="59"/>
      <c r="I230" s="64"/>
      <c r="J230" s="63"/>
      <c r="K230" s="61"/>
      <c r="L230" s="61"/>
      <c r="M230" s="61"/>
      <c r="N230" s="61"/>
      <c r="O230" s="75"/>
      <c r="P230" s="59">
        <v>2006</v>
      </c>
      <c r="Q230" s="61">
        <v>8</v>
      </c>
      <c r="R230" s="66">
        <f t="shared" si="22"/>
        <v>0.125</v>
      </c>
      <c r="S230" s="67">
        <f t="shared" si="23"/>
        <v>9562500</v>
      </c>
      <c r="T230" s="61">
        <f t="shared" si="24"/>
        <v>12</v>
      </c>
      <c r="U230" s="61"/>
      <c r="V230" s="68">
        <f t="shared" si="25"/>
        <v>114750000</v>
      </c>
      <c r="W230" s="35">
        <f t="shared" si="28"/>
        <v>0</v>
      </c>
    </row>
    <row r="231" spans="1:23" ht="17.25" customHeight="1" x14ac:dyDescent="0.2">
      <c r="A231" s="59">
        <f>+A230+1</f>
        <v>112</v>
      </c>
      <c r="B231" s="69" t="s">
        <v>298</v>
      </c>
      <c r="C231" s="61"/>
      <c r="D231" s="59">
        <v>1</v>
      </c>
      <c r="E231" s="59" t="s">
        <v>87</v>
      </c>
      <c r="F231" s="62">
        <v>16700000</v>
      </c>
      <c r="G231" s="63">
        <v>0</v>
      </c>
      <c r="H231" s="59"/>
      <c r="I231" s="64"/>
      <c r="J231" s="63"/>
      <c r="K231" s="61"/>
      <c r="L231" s="61"/>
      <c r="M231" s="61"/>
      <c r="N231" s="60"/>
      <c r="O231" s="65"/>
      <c r="P231" s="102">
        <v>2010</v>
      </c>
      <c r="Q231" s="61">
        <v>8</v>
      </c>
      <c r="R231" s="66">
        <f t="shared" si="22"/>
        <v>0.125</v>
      </c>
      <c r="S231" s="67">
        <f t="shared" si="23"/>
        <v>2087500</v>
      </c>
      <c r="T231" s="61">
        <f t="shared" si="24"/>
        <v>8</v>
      </c>
      <c r="U231" s="61"/>
      <c r="V231" s="68">
        <f t="shared" si="25"/>
        <v>16700000</v>
      </c>
      <c r="W231" s="35">
        <f t="shared" si="28"/>
        <v>0</v>
      </c>
    </row>
    <row r="232" spans="1:23" ht="17.25" customHeight="1" x14ac:dyDescent="0.2">
      <c r="A232" s="59">
        <v>112</v>
      </c>
      <c r="B232" s="69" t="s">
        <v>299</v>
      </c>
      <c r="C232" s="61"/>
      <c r="D232" s="59">
        <v>6</v>
      </c>
      <c r="E232" s="59" t="s">
        <v>87</v>
      </c>
      <c r="F232" s="62">
        <v>146400000</v>
      </c>
      <c r="G232" s="63">
        <v>54900000</v>
      </c>
      <c r="H232" s="59"/>
      <c r="I232" s="64"/>
      <c r="J232" s="63"/>
      <c r="K232" s="60"/>
      <c r="L232" s="60"/>
      <c r="M232" s="60"/>
      <c r="N232" s="60"/>
      <c r="O232" s="65"/>
      <c r="P232" s="59">
        <v>2013</v>
      </c>
      <c r="Q232" s="61">
        <v>8</v>
      </c>
      <c r="R232" s="66">
        <f t="shared" si="22"/>
        <v>0.125</v>
      </c>
      <c r="S232" s="67">
        <f t="shared" si="23"/>
        <v>18300000</v>
      </c>
      <c r="T232" s="61">
        <f t="shared" si="24"/>
        <v>5</v>
      </c>
      <c r="U232" s="61"/>
      <c r="V232" s="68">
        <f t="shared" si="25"/>
        <v>91500000</v>
      </c>
      <c r="W232" s="35">
        <f t="shared" si="28"/>
        <v>54900000</v>
      </c>
    </row>
    <row r="233" spans="1:23" s="115" customFormat="1" ht="30" customHeight="1" x14ac:dyDescent="0.25">
      <c r="A233" s="59">
        <f>+A232+1</f>
        <v>113</v>
      </c>
      <c r="B233" s="86" t="s">
        <v>300</v>
      </c>
      <c r="C233" s="87"/>
      <c r="D233" s="87">
        <v>1</v>
      </c>
      <c r="E233" s="59" t="s">
        <v>87</v>
      </c>
      <c r="F233" s="93">
        <v>14500000</v>
      </c>
      <c r="G233" s="109">
        <v>3625000</v>
      </c>
      <c r="H233" s="87"/>
      <c r="I233" s="110"/>
      <c r="J233" s="109"/>
      <c r="K233" s="101"/>
      <c r="L233" s="101"/>
      <c r="M233" s="101"/>
      <c r="N233" s="101"/>
      <c r="O233" s="101"/>
      <c r="P233" s="89">
        <v>2012</v>
      </c>
      <c r="Q233" s="89">
        <v>8</v>
      </c>
      <c r="R233" s="111">
        <f t="shared" si="22"/>
        <v>0.125</v>
      </c>
      <c r="S233" s="112">
        <f t="shared" si="23"/>
        <v>1812500</v>
      </c>
      <c r="T233" s="113">
        <f t="shared" si="24"/>
        <v>6</v>
      </c>
      <c r="U233" s="113"/>
      <c r="V233" s="114">
        <f t="shared" si="25"/>
        <v>10875000</v>
      </c>
      <c r="W233" s="115">
        <f t="shared" si="28"/>
        <v>3625000</v>
      </c>
    </row>
    <row r="234" spans="1:23" ht="19.5" customHeight="1" x14ac:dyDescent="0.2">
      <c r="A234" s="59">
        <v>113</v>
      </c>
      <c r="B234" s="69" t="s">
        <v>301</v>
      </c>
      <c r="C234" s="61"/>
      <c r="D234" s="59">
        <v>2</v>
      </c>
      <c r="E234" s="59" t="s">
        <v>87</v>
      </c>
      <c r="F234" s="62">
        <v>17000000</v>
      </c>
      <c r="G234" s="63">
        <v>0</v>
      </c>
      <c r="H234" s="59"/>
      <c r="I234" s="64"/>
      <c r="J234" s="63"/>
      <c r="K234" s="61"/>
      <c r="L234" s="61"/>
      <c r="M234" s="61"/>
      <c r="N234" s="61"/>
      <c r="O234" s="75"/>
      <c r="P234" s="59">
        <v>2005</v>
      </c>
      <c r="Q234" s="61">
        <v>8</v>
      </c>
      <c r="R234" s="66">
        <f t="shared" si="22"/>
        <v>0.125</v>
      </c>
      <c r="S234" s="67">
        <f t="shared" si="23"/>
        <v>2125000</v>
      </c>
      <c r="T234" s="61">
        <f t="shared" si="24"/>
        <v>13</v>
      </c>
      <c r="U234" s="61"/>
      <c r="V234" s="68">
        <f t="shared" si="25"/>
        <v>27625000</v>
      </c>
      <c r="W234" s="35">
        <f t="shared" si="28"/>
        <v>0</v>
      </c>
    </row>
    <row r="235" spans="1:23" ht="19.5" customHeight="1" x14ac:dyDescent="0.2">
      <c r="A235" s="59">
        <f>+A234+1</f>
        <v>114</v>
      </c>
      <c r="B235" s="69" t="s">
        <v>302</v>
      </c>
      <c r="C235" s="61"/>
      <c r="D235" s="59">
        <v>4</v>
      </c>
      <c r="E235" s="59" t="s">
        <v>87</v>
      </c>
      <c r="F235" s="62">
        <v>38450000</v>
      </c>
      <c r="G235" s="63">
        <v>0</v>
      </c>
      <c r="H235" s="59"/>
      <c r="I235" s="64"/>
      <c r="J235" s="63"/>
      <c r="K235" s="61"/>
      <c r="L235" s="61"/>
      <c r="M235" s="61"/>
      <c r="N235" s="61"/>
      <c r="O235" s="75"/>
      <c r="P235" s="59">
        <v>2002</v>
      </c>
      <c r="Q235" s="61">
        <v>8</v>
      </c>
      <c r="R235" s="66">
        <f t="shared" si="22"/>
        <v>0.125</v>
      </c>
      <c r="S235" s="67">
        <f t="shared" si="23"/>
        <v>4806250</v>
      </c>
      <c r="T235" s="61">
        <f t="shared" si="24"/>
        <v>16</v>
      </c>
      <c r="U235" s="61"/>
      <c r="V235" s="68">
        <f t="shared" si="25"/>
        <v>76900000</v>
      </c>
      <c r="W235" s="35">
        <f t="shared" si="28"/>
        <v>0</v>
      </c>
    </row>
    <row r="236" spans="1:23" ht="19.5" customHeight="1" x14ac:dyDescent="0.2">
      <c r="A236" s="59">
        <v>114</v>
      </c>
      <c r="B236" s="69" t="s">
        <v>303</v>
      </c>
      <c r="C236" s="73"/>
      <c r="D236" s="59">
        <v>1</v>
      </c>
      <c r="E236" s="59" t="s">
        <v>87</v>
      </c>
      <c r="F236" s="62">
        <v>5200000</v>
      </c>
      <c r="G236" s="63">
        <v>0</v>
      </c>
      <c r="H236" s="59"/>
      <c r="I236" s="64"/>
      <c r="J236" s="63"/>
      <c r="K236" s="61"/>
      <c r="L236" s="61"/>
      <c r="M236" s="61"/>
      <c r="N236" s="61"/>
      <c r="O236" s="75"/>
      <c r="P236" s="59">
        <v>1998</v>
      </c>
      <c r="Q236" s="61">
        <v>8</v>
      </c>
      <c r="R236" s="66">
        <f t="shared" si="22"/>
        <v>0.125</v>
      </c>
      <c r="S236" s="67">
        <f t="shared" si="23"/>
        <v>650000</v>
      </c>
      <c r="T236" s="61">
        <f t="shared" si="24"/>
        <v>20</v>
      </c>
      <c r="U236" s="61"/>
      <c r="V236" s="68">
        <f t="shared" si="25"/>
        <v>13000000</v>
      </c>
      <c r="W236" s="35">
        <f t="shared" si="28"/>
        <v>0</v>
      </c>
    </row>
    <row r="237" spans="1:23" ht="19.5" customHeight="1" x14ac:dyDescent="0.2">
      <c r="A237" s="59">
        <f>+A236+1</f>
        <v>115</v>
      </c>
      <c r="B237" s="69" t="s">
        <v>304</v>
      </c>
      <c r="C237" s="61"/>
      <c r="D237" s="59">
        <v>1</v>
      </c>
      <c r="E237" s="59" t="s">
        <v>87</v>
      </c>
      <c r="F237" s="74">
        <v>9900000</v>
      </c>
      <c r="G237" s="63">
        <v>0</v>
      </c>
      <c r="H237" s="59"/>
      <c r="I237" s="64"/>
      <c r="J237" s="63"/>
      <c r="K237" s="60"/>
      <c r="L237" s="60"/>
      <c r="M237" s="60"/>
      <c r="N237" s="60"/>
      <c r="O237" s="65"/>
      <c r="P237" s="59">
        <v>2001</v>
      </c>
      <c r="Q237" s="61">
        <v>8</v>
      </c>
      <c r="R237" s="66">
        <f t="shared" si="22"/>
        <v>0.125</v>
      </c>
      <c r="S237" s="67">
        <f t="shared" si="23"/>
        <v>1237500</v>
      </c>
      <c r="T237" s="61">
        <f t="shared" si="24"/>
        <v>17</v>
      </c>
      <c r="U237" s="61"/>
      <c r="V237" s="68">
        <f t="shared" si="25"/>
        <v>21037500</v>
      </c>
      <c r="W237" s="35">
        <f t="shared" si="28"/>
        <v>0</v>
      </c>
    </row>
    <row r="238" spans="1:23" ht="19.5" customHeight="1" x14ac:dyDescent="0.2">
      <c r="A238" s="59">
        <v>115</v>
      </c>
      <c r="B238" s="78" t="s">
        <v>305</v>
      </c>
      <c r="C238" s="61"/>
      <c r="D238" s="59">
        <v>1</v>
      </c>
      <c r="E238" s="59" t="s">
        <v>87</v>
      </c>
      <c r="F238" s="62">
        <v>9900000</v>
      </c>
      <c r="G238" s="63">
        <v>0</v>
      </c>
      <c r="H238" s="59"/>
      <c r="I238" s="64"/>
      <c r="J238" s="63"/>
      <c r="K238" s="60"/>
      <c r="L238" s="60"/>
      <c r="M238" s="60"/>
      <c r="N238" s="60"/>
      <c r="O238" s="65"/>
      <c r="P238" s="59">
        <v>2002</v>
      </c>
      <c r="Q238" s="61">
        <v>8</v>
      </c>
      <c r="R238" s="66">
        <f t="shared" si="22"/>
        <v>0.125</v>
      </c>
      <c r="S238" s="67">
        <f t="shared" si="23"/>
        <v>1237500</v>
      </c>
      <c r="T238" s="61">
        <f t="shared" si="24"/>
        <v>16</v>
      </c>
      <c r="U238" s="61"/>
      <c r="V238" s="68">
        <f t="shared" si="25"/>
        <v>19800000</v>
      </c>
      <c r="W238" s="35">
        <f t="shared" si="28"/>
        <v>0</v>
      </c>
    </row>
    <row r="239" spans="1:23" ht="30" customHeight="1" x14ac:dyDescent="0.2">
      <c r="A239" s="59">
        <f>+A238+1</f>
        <v>116</v>
      </c>
      <c r="B239" s="69" t="s">
        <v>306</v>
      </c>
      <c r="C239" s="61"/>
      <c r="D239" s="59">
        <v>9</v>
      </c>
      <c r="E239" s="59" t="s">
        <v>87</v>
      </c>
      <c r="F239" s="70">
        <v>148410900</v>
      </c>
      <c r="G239" s="63">
        <v>0</v>
      </c>
      <c r="H239" s="59"/>
      <c r="I239" s="64"/>
      <c r="J239" s="63"/>
      <c r="K239" s="75"/>
      <c r="L239" s="75"/>
      <c r="M239" s="75"/>
      <c r="N239" s="60"/>
      <c r="O239" s="75"/>
      <c r="P239" s="76">
        <v>2010</v>
      </c>
      <c r="Q239" s="76">
        <v>8</v>
      </c>
      <c r="R239" s="66">
        <f t="shared" si="22"/>
        <v>0.125</v>
      </c>
      <c r="S239" s="67">
        <f t="shared" si="23"/>
        <v>18551362.5</v>
      </c>
      <c r="T239" s="61">
        <f t="shared" si="24"/>
        <v>8</v>
      </c>
      <c r="U239" s="61"/>
      <c r="V239" s="68">
        <f t="shared" si="25"/>
        <v>148410900</v>
      </c>
      <c r="W239" s="35">
        <f t="shared" si="28"/>
        <v>0</v>
      </c>
    </row>
    <row r="240" spans="1:23" s="71" customFormat="1" ht="30" x14ac:dyDescent="0.25">
      <c r="A240" s="59">
        <v>116</v>
      </c>
      <c r="B240" s="69" t="s">
        <v>307</v>
      </c>
      <c r="C240" s="61"/>
      <c r="D240" s="59">
        <v>7</v>
      </c>
      <c r="E240" s="59" t="s">
        <v>87</v>
      </c>
      <c r="F240" s="62">
        <v>86979200</v>
      </c>
      <c r="G240" s="63">
        <v>0</v>
      </c>
      <c r="H240" s="59"/>
      <c r="I240" s="64"/>
      <c r="J240" s="63"/>
      <c r="K240" s="61"/>
      <c r="L240" s="61"/>
      <c r="M240" s="61"/>
      <c r="N240" s="60"/>
      <c r="O240" s="75"/>
      <c r="P240" s="59">
        <v>2010</v>
      </c>
      <c r="Q240" s="61">
        <v>8</v>
      </c>
      <c r="R240" s="66">
        <f t="shared" si="22"/>
        <v>0.125</v>
      </c>
      <c r="S240" s="67">
        <f t="shared" si="23"/>
        <v>10872400</v>
      </c>
      <c r="T240" s="61">
        <f t="shared" si="24"/>
        <v>8</v>
      </c>
      <c r="U240" s="61"/>
      <c r="V240" s="68">
        <f t="shared" si="25"/>
        <v>86979200</v>
      </c>
      <c r="W240" s="35">
        <f t="shared" si="28"/>
        <v>0</v>
      </c>
    </row>
    <row r="241" spans="1:23" s="71" customFormat="1" ht="30" x14ac:dyDescent="0.25">
      <c r="A241" s="59">
        <f>+A240+1</f>
        <v>117</v>
      </c>
      <c r="B241" s="69" t="s">
        <v>308</v>
      </c>
      <c r="C241" s="61"/>
      <c r="D241" s="59">
        <v>11</v>
      </c>
      <c r="E241" s="59" t="s">
        <v>87</v>
      </c>
      <c r="F241" s="74">
        <v>144650000</v>
      </c>
      <c r="G241" s="63">
        <v>0</v>
      </c>
      <c r="H241" s="59"/>
      <c r="I241" s="64"/>
      <c r="J241" s="63"/>
      <c r="K241" s="60"/>
      <c r="L241" s="60"/>
      <c r="M241" s="60"/>
      <c r="N241" s="60"/>
      <c r="O241" s="65"/>
      <c r="P241" s="102">
        <v>2009</v>
      </c>
      <c r="Q241" s="61">
        <v>8</v>
      </c>
      <c r="R241" s="66">
        <f t="shared" si="22"/>
        <v>0.125</v>
      </c>
      <c r="S241" s="67">
        <f t="shared" si="23"/>
        <v>18081250</v>
      </c>
      <c r="T241" s="61">
        <f t="shared" si="24"/>
        <v>9</v>
      </c>
      <c r="U241" s="61"/>
      <c r="V241" s="68">
        <f t="shared" si="25"/>
        <v>162731250</v>
      </c>
      <c r="W241" s="35">
        <f t="shared" si="28"/>
        <v>0</v>
      </c>
    </row>
    <row r="242" spans="1:23" s="71" customFormat="1" ht="30" x14ac:dyDescent="0.25">
      <c r="A242" s="59">
        <v>117</v>
      </c>
      <c r="B242" s="69" t="s">
        <v>309</v>
      </c>
      <c r="C242" s="61"/>
      <c r="D242" s="59">
        <v>1</v>
      </c>
      <c r="E242" s="59" t="s">
        <v>87</v>
      </c>
      <c r="F242" s="74">
        <v>49470000</v>
      </c>
      <c r="G242" s="63">
        <v>0</v>
      </c>
      <c r="H242" s="59"/>
      <c r="I242" s="64"/>
      <c r="J242" s="63"/>
      <c r="K242" s="75"/>
      <c r="L242" s="75"/>
      <c r="M242" s="75"/>
      <c r="N242" s="60"/>
      <c r="O242" s="75"/>
      <c r="P242" s="76">
        <v>2009</v>
      </c>
      <c r="Q242" s="76">
        <v>8</v>
      </c>
      <c r="R242" s="66">
        <f t="shared" si="22"/>
        <v>0.125</v>
      </c>
      <c r="S242" s="67">
        <f t="shared" si="23"/>
        <v>6183750</v>
      </c>
      <c r="T242" s="61">
        <f t="shared" si="24"/>
        <v>9</v>
      </c>
      <c r="U242" s="61"/>
      <c r="V242" s="68">
        <f t="shared" si="25"/>
        <v>55653750</v>
      </c>
      <c r="W242" s="35">
        <f t="shared" si="28"/>
        <v>0</v>
      </c>
    </row>
    <row r="243" spans="1:23" s="71" customFormat="1" ht="45" x14ac:dyDescent="0.25">
      <c r="A243" s="59">
        <f>+A242+1</f>
        <v>118</v>
      </c>
      <c r="B243" s="69" t="s">
        <v>310</v>
      </c>
      <c r="C243" s="61"/>
      <c r="D243" s="59">
        <v>4</v>
      </c>
      <c r="E243" s="59" t="s">
        <v>87</v>
      </c>
      <c r="F243" s="62">
        <v>200996400</v>
      </c>
      <c r="G243" s="63">
        <v>0</v>
      </c>
      <c r="H243" s="59"/>
      <c r="I243" s="64"/>
      <c r="J243" s="63"/>
      <c r="K243" s="75"/>
      <c r="L243" s="75"/>
      <c r="M243" s="75"/>
      <c r="N243" s="60"/>
      <c r="O243" s="75"/>
      <c r="P243" s="76">
        <v>2010</v>
      </c>
      <c r="Q243" s="76">
        <v>8</v>
      </c>
      <c r="R243" s="66">
        <f t="shared" si="22"/>
        <v>0.125</v>
      </c>
      <c r="S243" s="67">
        <f t="shared" si="23"/>
        <v>25124550</v>
      </c>
      <c r="T243" s="61">
        <f t="shared" si="24"/>
        <v>8</v>
      </c>
      <c r="U243" s="61"/>
      <c r="V243" s="68">
        <f t="shared" si="25"/>
        <v>200996400</v>
      </c>
      <c r="W243" s="35">
        <f t="shared" si="28"/>
        <v>0</v>
      </c>
    </row>
    <row r="244" spans="1:23" s="71" customFormat="1" ht="30" x14ac:dyDescent="0.25">
      <c r="A244" s="59">
        <v>118</v>
      </c>
      <c r="B244" s="69" t="s">
        <v>311</v>
      </c>
      <c r="C244" s="61"/>
      <c r="D244" s="59">
        <v>5</v>
      </c>
      <c r="E244" s="59" t="s">
        <v>87</v>
      </c>
      <c r="F244" s="74">
        <v>242500000</v>
      </c>
      <c r="G244" s="63">
        <v>0</v>
      </c>
      <c r="H244" s="59"/>
      <c r="I244" s="64"/>
      <c r="J244" s="63"/>
      <c r="K244" s="75"/>
      <c r="L244" s="75"/>
      <c r="M244" s="75"/>
      <c r="N244" s="60"/>
      <c r="O244" s="75"/>
      <c r="P244" s="76">
        <v>2007</v>
      </c>
      <c r="Q244" s="76">
        <v>8</v>
      </c>
      <c r="R244" s="66">
        <f t="shared" si="22"/>
        <v>0.125</v>
      </c>
      <c r="S244" s="67">
        <f t="shared" si="23"/>
        <v>30312500</v>
      </c>
      <c r="T244" s="61">
        <f t="shared" si="24"/>
        <v>11</v>
      </c>
      <c r="U244" s="61"/>
      <c r="V244" s="68">
        <f t="shared" si="25"/>
        <v>333437500</v>
      </c>
      <c r="W244" s="35">
        <f t="shared" si="28"/>
        <v>0</v>
      </c>
    </row>
    <row r="245" spans="1:23" s="72" customFormat="1" ht="15" customHeight="1" x14ac:dyDescent="0.2">
      <c r="A245" s="59">
        <f>+A244+1</f>
        <v>119</v>
      </c>
      <c r="B245" s="69" t="s">
        <v>312</v>
      </c>
      <c r="C245" s="73"/>
      <c r="D245" s="59">
        <v>3</v>
      </c>
      <c r="E245" s="59" t="s">
        <v>87</v>
      </c>
      <c r="F245" s="74">
        <v>18000000</v>
      </c>
      <c r="G245" s="63">
        <v>0</v>
      </c>
      <c r="H245" s="59"/>
      <c r="I245" s="79"/>
      <c r="J245" s="63"/>
      <c r="K245" s="75"/>
      <c r="L245" s="75"/>
      <c r="M245" s="75"/>
      <c r="N245" s="60"/>
      <c r="O245" s="75"/>
      <c r="P245" s="76">
        <v>1985</v>
      </c>
      <c r="Q245" s="76">
        <v>10</v>
      </c>
      <c r="R245" s="66">
        <f t="shared" si="22"/>
        <v>0.1</v>
      </c>
      <c r="S245" s="67">
        <f t="shared" si="23"/>
        <v>1800000</v>
      </c>
      <c r="T245" s="61">
        <f t="shared" si="24"/>
        <v>33</v>
      </c>
      <c r="U245" s="61"/>
      <c r="V245" s="68">
        <f t="shared" si="25"/>
        <v>59400000</v>
      </c>
      <c r="W245" s="35">
        <f t="shared" si="28"/>
        <v>0</v>
      </c>
    </row>
    <row r="246" spans="1:23" s="72" customFormat="1" ht="15" customHeight="1" x14ac:dyDescent="0.25">
      <c r="A246" s="59">
        <v>119</v>
      </c>
      <c r="B246" s="92" t="s">
        <v>313</v>
      </c>
      <c r="C246" s="87"/>
      <c r="D246" s="87">
        <v>1</v>
      </c>
      <c r="E246" s="59" t="s">
        <v>87</v>
      </c>
      <c r="F246" s="91">
        <v>6200000</v>
      </c>
      <c r="G246" s="63">
        <v>2480000</v>
      </c>
      <c r="H246" s="87"/>
      <c r="I246" s="79"/>
      <c r="J246" s="63"/>
      <c r="K246" s="88"/>
      <c r="L246" s="88"/>
      <c r="M246" s="88"/>
      <c r="N246" s="88"/>
      <c r="O246" s="88"/>
      <c r="P246" s="59">
        <v>2012</v>
      </c>
      <c r="Q246" s="59">
        <v>10</v>
      </c>
      <c r="R246" s="66">
        <f t="shared" si="22"/>
        <v>0.1</v>
      </c>
      <c r="S246" s="67">
        <f t="shared" si="23"/>
        <v>620000</v>
      </c>
      <c r="T246" s="61">
        <f t="shared" si="24"/>
        <v>6</v>
      </c>
      <c r="U246" s="61"/>
      <c r="V246" s="68">
        <f t="shared" si="25"/>
        <v>3720000</v>
      </c>
      <c r="W246" s="35">
        <f t="shared" si="28"/>
        <v>2480000</v>
      </c>
    </row>
    <row r="247" spans="1:23" s="72" customFormat="1" ht="15" customHeight="1" x14ac:dyDescent="0.2">
      <c r="A247" s="59">
        <f>+A246+1</f>
        <v>120</v>
      </c>
      <c r="B247" s="69" t="s">
        <v>314</v>
      </c>
      <c r="C247" s="73"/>
      <c r="D247" s="59">
        <v>1</v>
      </c>
      <c r="E247" s="59" t="s">
        <v>87</v>
      </c>
      <c r="F247" s="74">
        <v>6000000</v>
      </c>
      <c r="G247" s="63">
        <v>0</v>
      </c>
      <c r="H247" s="59"/>
      <c r="I247" s="79"/>
      <c r="J247" s="63"/>
      <c r="K247" s="75"/>
      <c r="L247" s="75"/>
      <c r="M247" s="75"/>
      <c r="N247" s="60"/>
      <c r="O247" s="75"/>
      <c r="P247" s="76">
        <v>1985</v>
      </c>
      <c r="Q247" s="76">
        <v>10</v>
      </c>
      <c r="R247" s="66">
        <f t="shared" si="22"/>
        <v>0.1</v>
      </c>
      <c r="S247" s="67">
        <f t="shared" si="23"/>
        <v>600000</v>
      </c>
      <c r="T247" s="61">
        <f t="shared" si="24"/>
        <v>33</v>
      </c>
      <c r="U247" s="61"/>
      <c r="V247" s="68">
        <f t="shared" si="25"/>
        <v>19800000</v>
      </c>
      <c r="W247" s="35">
        <f t="shared" si="28"/>
        <v>0</v>
      </c>
    </row>
    <row r="248" spans="1:23" s="72" customFormat="1" ht="45" x14ac:dyDescent="0.2">
      <c r="A248" s="59">
        <v>120</v>
      </c>
      <c r="B248" s="69" t="s">
        <v>315</v>
      </c>
      <c r="C248" s="73"/>
      <c r="D248" s="59">
        <v>1</v>
      </c>
      <c r="E248" s="59" t="s">
        <v>87</v>
      </c>
      <c r="F248" s="74">
        <v>47000000</v>
      </c>
      <c r="G248" s="63">
        <v>0</v>
      </c>
      <c r="H248" s="59"/>
      <c r="I248" s="79"/>
      <c r="J248" s="63"/>
      <c r="K248" s="75"/>
      <c r="L248" s="75"/>
      <c r="M248" s="75"/>
      <c r="N248" s="60"/>
      <c r="O248" s="75"/>
      <c r="P248" s="76">
        <v>1985</v>
      </c>
      <c r="Q248" s="76">
        <v>10</v>
      </c>
      <c r="R248" s="66">
        <f t="shared" si="22"/>
        <v>0.1</v>
      </c>
      <c r="S248" s="67">
        <f t="shared" si="23"/>
        <v>4700000</v>
      </c>
      <c r="T248" s="61">
        <f t="shared" si="24"/>
        <v>33</v>
      </c>
      <c r="U248" s="61"/>
      <c r="V248" s="68">
        <f t="shared" si="25"/>
        <v>155100000</v>
      </c>
      <c r="W248" s="35">
        <f t="shared" si="28"/>
        <v>0</v>
      </c>
    </row>
    <row r="249" spans="1:23" s="72" customFormat="1" ht="15" customHeight="1" x14ac:dyDescent="0.2">
      <c r="A249" s="59">
        <f>+A248+1</f>
        <v>121</v>
      </c>
      <c r="B249" s="69" t="s">
        <v>316</v>
      </c>
      <c r="C249" s="61"/>
      <c r="D249" s="59">
        <v>10</v>
      </c>
      <c r="E249" s="59" t="s">
        <v>87</v>
      </c>
      <c r="F249" s="74">
        <v>75000000</v>
      </c>
      <c r="G249" s="63">
        <v>0</v>
      </c>
      <c r="H249" s="59"/>
      <c r="I249" s="79"/>
      <c r="J249" s="63"/>
      <c r="K249" s="60"/>
      <c r="L249" s="60"/>
      <c r="M249" s="60"/>
      <c r="N249" s="60"/>
      <c r="O249" s="65"/>
      <c r="P249" s="102">
        <v>2007</v>
      </c>
      <c r="Q249" s="61">
        <v>8</v>
      </c>
      <c r="R249" s="66">
        <f t="shared" si="22"/>
        <v>0.125</v>
      </c>
      <c r="S249" s="67">
        <f t="shared" si="23"/>
        <v>9375000</v>
      </c>
      <c r="T249" s="61">
        <f t="shared" si="24"/>
        <v>11</v>
      </c>
      <c r="U249" s="61"/>
      <c r="V249" s="68">
        <f t="shared" si="25"/>
        <v>103125000</v>
      </c>
      <c r="W249" s="35">
        <f t="shared" si="28"/>
        <v>0</v>
      </c>
    </row>
    <row r="250" spans="1:23" s="72" customFormat="1" ht="15" customHeight="1" x14ac:dyDescent="0.2">
      <c r="A250" s="59">
        <v>121</v>
      </c>
      <c r="B250" s="69" t="s">
        <v>317</v>
      </c>
      <c r="C250" s="61"/>
      <c r="D250" s="59">
        <v>10</v>
      </c>
      <c r="E250" s="59" t="s">
        <v>87</v>
      </c>
      <c r="F250" s="74">
        <v>98500000</v>
      </c>
      <c r="G250" s="63">
        <v>49250000</v>
      </c>
      <c r="H250" s="59"/>
      <c r="I250" s="79"/>
      <c r="J250" s="63"/>
      <c r="K250" s="60"/>
      <c r="L250" s="60"/>
      <c r="M250" s="60"/>
      <c r="N250" s="60"/>
      <c r="O250" s="65"/>
      <c r="P250" s="102">
        <v>2014</v>
      </c>
      <c r="Q250" s="61">
        <v>8</v>
      </c>
      <c r="R250" s="66">
        <f t="shared" si="22"/>
        <v>0.125</v>
      </c>
      <c r="S250" s="67">
        <f t="shared" si="23"/>
        <v>12312500</v>
      </c>
      <c r="T250" s="61">
        <f t="shared" si="24"/>
        <v>4</v>
      </c>
      <c r="U250" s="61"/>
      <c r="V250" s="68">
        <f t="shared" si="25"/>
        <v>49250000</v>
      </c>
      <c r="W250" s="35">
        <f t="shared" si="28"/>
        <v>49250000</v>
      </c>
    </row>
    <row r="251" spans="1:23" s="72" customFormat="1" ht="15" customHeight="1" x14ac:dyDescent="0.2">
      <c r="A251" s="59">
        <f>+A250+1</f>
        <v>122</v>
      </c>
      <c r="B251" s="69" t="s">
        <v>318</v>
      </c>
      <c r="C251" s="73"/>
      <c r="D251" s="59">
        <v>1</v>
      </c>
      <c r="E251" s="59" t="s">
        <v>87</v>
      </c>
      <c r="F251" s="74">
        <v>11000000</v>
      </c>
      <c r="G251" s="63">
        <v>0</v>
      </c>
      <c r="H251" s="59"/>
      <c r="I251" s="79"/>
      <c r="J251" s="63"/>
      <c r="K251" s="60"/>
      <c r="L251" s="60"/>
      <c r="M251" s="60"/>
      <c r="N251" s="60"/>
      <c r="O251" s="65"/>
      <c r="P251" s="102">
        <v>1993</v>
      </c>
      <c r="Q251" s="61">
        <v>8</v>
      </c>
      <c r="R251" s="66">
        <f t="shared" si="22"/>
        <v>0.125</v>
      </c>
      <c r="S251" s="67">
        <f t="shared" si="23"/>
        <v>1375000</v>
      </c>
      <c r="T251" s="61">
        <f t="shared" si="24"/>
        <v>25</v>
      </c>
      <c r="U251" s="61"/>
      <c r="V251" s="68">
        <f t="shared" si="25"/>
        <v>34375000</v>
      </c>
      <c r="W251" s="35">
        <f t="shared" si="28"/>
        <v>0</v>
      </c>
    </row>
    <row r="252" spans="1:23" s="72" customFormat="1" ht="15" customHeight="1" x14ac:dyDescent="0.2">
      <c r="A252" s="59">
        <v>122</v>
      </c>
      <c r="B252" s="69" t="s">
        <v>319</v>
      </c>
      <c r="C252" s="73"/>
      <c r="D252" s="59">
        <v>14</v>
      </c>
      <c r="E252" s="59" t="s">
        <v>87</v>
      </c>
      <c r="F252" s="74">
        <v>70000000</v>
      </c>
      <c r="G252" s="63">
        <v>0</v>
      </c>
      <c r="H252" s="59"/>
      <c r="I252" s="79"/>
      <c r="J252" s="63"/>
      <c r="K252" s="60"/>
      <c r="L252" s="60"/>
      <c r="M252" s="60"/>
      <c r="N252" s="60"/>
      <c r="O252" s="65"/>
      <c r="P252" s="102">
        <v>1993</v>
      </c>
      <c r="Q252" s="61">
        <v>8</v>
      </c>
      <c r="R252" s="66">
        <f t="shared" si="22"/>
        <v>0.125</v>
      </c>
      <c r="S252" s="67">
        <f t="shared" si="23"/>
        <v>8750000</v>
      </c>
      <c r="T252" s="61">
        <f t="shared" si="24"/>
        <v>25</v>
      </c>
      <c r="U252" s="61"/>
      <c r="V252" s="68">
        <f t="shared" si="25"/>
        <v>218750000</v>
      </c>
      <c r="W252" s="35">
        <f t="shared" si="28"/>
        <v>0</v>
      </c>
    </row>
    <row r="253" spans="1:23" s="72" customFormat="1" ht="30" x14ac:dyDescent="0.2">
      <c r="A253" s="59">
        <f>+A252+1</f>
        <v>123</v>
      </c>
      <c r="B253" s="78" t="s">
        <v>320</v>
      </c>
      <c r="C253" s="73"/>
      <c r="D253" s="59">
        <v>2</v>
      </c>
      <c r="E253" s="59" t="s">
        <v>87</v>
      </c>
      <c r="F253" s="62">
        <v>31552232</v>
      </c>
      <c r="G253" s="63">
        <v>23664174</v>
      </c>
      <c r="H253" s="59"/>
      <c r="I253" s="79"/>
      <c r="J253" s="63"/>
      <c r="K253" s="60"/>
      <c r="L253" s="60"/>
      <c r="M253" s="60"/>
      <c r="N253" s="80"/>
      <c r="O253" s="65" t="s">
        <v>118</v>
      </c>
      <c r="P253" s="59">
        <v>2016</v>
      </c>
      <c r="Q253" s="61">
        <v>8</v>
      </c>
      <c r="R253" s="66">
        <f t="shared" si="22"/>
        <v>0.125</v>
      </c>
      <c r="S253" s="67">
        <f t="shared" si="23"/>
        <v>3944029</v>
      </c>
      <c r="T253" s="61">
        <f t="shared" si="24"/>
        <v>2</v>
      </c>
      <c r="U253" s="61"/>
      <c r="V253" s="68">
        <f t="shared" si="25"/>
        <v>7888058</v>
      </c>
      <c r="W253" s="35">
        <f t="shared" si="28"/>
        <v>23664174</v>
      </c>
    </row>
    <row r="254" spans="1:23" s="72" customFormat="1" ht="20.25" customHeight="1" x14ac:dyDescent="0.2">
      <c r="A254" s="59">
        <v>123</v>
      </c>
      <c r="B254" s="78" t="s">
        <v>321</v>
      </c>
      <c r="C254" s="73"/>
      <c r="D254" s="59">
        <v>2</v>
      </c>
      <c r="E254" s="59" t="s">
        <v>87</v>
      </c>
      <c r="F254" s="62">
        <v>46603044</v>
      </c>
      <c r="G254" s="63">
        <v>34952283</v>
      </c>
      <c r="H254" s="59"/>
      <c r="I254" s="79"/>
      <c r="J254" s="63"/>
      <c r="K254" s="60"/>
      <c r="L254" s="60"/>
      <c r="M254" s="60"/>
      <c r="N254" s="80"/>
      <c r="O254" s="65" t="s">
        <v>118</v>
      </c>
      <c r="P254" s="59">
        <v>2016</v>
      </c>
      <c r="Q254" s="61">
        <v>8</v>
      </c>
      <c r="R254" s="66">
        <f t="shared" si="22"/>
        <v>0.125</v>
      </c>
      <c r="S254" s="67">
        <f t="shared" si="23"/>
        <v>5825380.5</v>
      </c>
      <c r="T254" s="61">
        <f t="shared" si="24"/>
        <v>2</v>
      </c>
      <c r="U254" s="61"/>
      <c r="V254" s="68">
        <f t="shared" si="25"/>
        <v>11650761</v>
      </c>
      <c r="W254" s="35">
        <f t="shared" si="28"/>
        <v>34952283</v>
      </c>
    </row>
    <row r="255" spans="1:23" s="72" customFormat="1" ht="32.25" customHeight="1" x14ac:dyDescent="0.2">
      <c r="A255" s="59">
        <f>+A254+1</f>
        <v>124</v>
      </c>
      <c r="B255" s="78" t="s">
        <v>322</v>
      </c>
      <c r="C255" s="73"/>
      <c r="D255" s="59">
        <v>2</v>
      </c>
      <c r="E255" s="59" t="s">
        <v>87</v>
      </c>
      <c r="F255" s="62">
        <v>31552234</v>
      </c>
      <c r="G255" s="63">
        <v>23664175.5</v>
      </c>
      <c r="H255" s="59"/>
      <c r="I255" s="79"/>
      <c r="J255" s="63"/>
      <c r="K255" s="60"/>
      <c r="L255" s="60"/>
      <c r="M255" s="60"/>
      <c r="N255" s="80"/>
      <c r="O255" s="65" t="s">
        <v>118</v>
      </c>
      <c r="P255" s="59">
        <v>2016</v>
      </c>
      <c r="Q255" s="61">
        <v>8</v>
      </c>
      <c r="R255" s="66">
        <f t="shared" si="22"/>
        <v>0.125</v>
      </c>
      <c r="S255" s="67">
        <f t="shared" si="23"/>
        <v>3944029.25</v>
      </c>
      <c r="T255" s="61">
        <f t="shared" si="24"/>
        <v>2</v>
      </c>
      <c r="U255" s="61"/>
      <c r="V255" s="68">
        <f t="shared" si="25"/>
        <v>7888058.5</v>
      </c>
      <c r="W255" s="35">
        <f t="shared" si="28"/>
        <v>23664175.5</v>
      </c>
    </row>
    <row r="256" spans="1:23" s="72" customFormat="1" x14ac:dyDescent="0.2">
      <c r="A256" s="59">
        <v>124</v>
      </c>
      <c r="B256" s="69" t="s">
        <v>323</v>
      </c>
      <c r="C256" s="61"/>
      <c r="D256" s="59">
        <v>1</v>
      </c>
      <c r="E256" s="59" t="s">
        <v>87</v>
      </c>
      <c r="F256" s="62">
        <v>14000000</v>
      </c>
      <c r="G256" s="63">
        <v>0</v>
      </c>
      <c r="H256" s="59"/>
      <c r="I256" s="79"/>
      <c r="J256" s="63"/>
      <c r="K256" s="60"/>
      <c r="L256" s="60"/>
      <c r="M256" s="60"/>
      <c r="N256" s="61"/>
      <c r="O256" s="65"/>
      <c r="P256" s="59">
        <v>2003</v>
      </c>
      <c r="Q256" s="61">
        <v>10</v>
      </c>
      <c r="R256" s="66">
        <f t="shared" si="22"/>
        <v>0.1</v>
      </c>
      <c r="S256" s="67">
        <f t="shared" si="23"/>
        <v>1400000</v>
      </c>
      <c r="T256" s="61">
        <f t="shared" si="24"/>
        <v>15</v>
      </c>
      <c r="U256" s="61"/>
      <c r="V256" s="68">
        <f t="shared" si="25"/>
        <v>21000000</v>
      </c>
      <c r="W256" s="35">
        <f t="shared" si="28"/>
        <v>0</v>
      </c>
    </row>
    <row r="257" spans="1:23" s="72" customFormat="1" x14ac:dyDescent="0.2">
      <c r="A257" s="59">
        <f>+A256+1</f>
        <v>125</v>
      </c>
      <c r="B257" s="78" t="s">
        <v>324</v>
      </c>
      <c r="C257" s="61"/>
      <c r="D257" s="59">
        <v>1</v>
      </c>
      <c r="E257" s="59" t="s">
        <v>87</v>
      </c>
      <c r="F257" s="74">
        <v>7000000</v>
      </c>
      <c r="G257" s="63">
        <v>0</v>
      </c>
      <c r="H257" s="59"/>
      <c r="I257" s="79"/>
      <c r="J257" s="63"/>
      <c r="K257" s="60"/>
      <c r="L257" s="60"/>
      <c r="M257" s="60"/>
      <c r="N257" s="60"/>
      <c r="O257" s="65"/>
      <c r="P257" s="59">
        <v>2001</v>
      </c>
      <c r="Q257" s="61">
        <v>10</v>
      </c>
      <c r="R257" s="66">
        <f t="shared" si="22"/>
        <v>0.1</v>
      </c>
      <c r="S257" s="67">
        <f t="shared" si="23"/>
        <v>700000</v>
      </c>
      <c r="T257" s="61">
        <f t="shared" si="24"/>
        <v>17</v>
      </c>
      <c r="U257" s="61"/>
      <c r="V257" s="68">
        <f t="shared" si="25"/>
        <v>11900000</v>
      </c>
      <c r="W257" s="35">
        <f t="shared" si="28"/>
        <v>0</v>
      </c>
    </row>
    <row r="258" spans="1:23" s="72" customFormat="1" x14ac:dyDescent="0.2">
      <c r="A258" s="59">
        <v>125</v>
      </c>
      <c r="B258" s="69" t="s">
        <v>325</v>
      </c>
      <c r="C258" s="61"/>
      <c r="D258" s="59">
        <v>1</v>
      </c>
      <c r="E258" s="59" t="s">
        <v>87</v>
      </c>
      <c r="F258" s="62">
        <v>8500000</v>
      </c>
      <c r="G258" s="63">
        <v>850000</v>
      </c>
      <c r="H258" s="59"/>
      <c r="I258" s="79"/>
      <c r="J258" s="63"/>
      <c r="K258" s="60"/>
      <c r="L258" s="60"/>
      <c r="M258" s="60"/>
      <c r="N258" s="60"/>
      <c r="O258" s="65"/>
      <c r="P258" s="59">
        <v>2009</v>
      </c>
      <c r="Q258" s="61">
        <v>10</v>
      </c>
      <c r="R258" s="66">
        <f t="shared" si="22"/>
        <v>0.1</v>
      </c>
      <c r="S258" s="67">
        <f t="shared" si="23"/>
        <v>850000</v>
      </c>
      <c r="T258" s="61">
        <f t="shared" si="24"/>
        <v>9</v>
      </c>
      <c r="U258" s="61"/>
      <c r="V258" s="68">
        <f t="shared" si="25"/>
        <v>7650000</v>
      </c>
      <c r="W258" s="35">
        <f t="shared" si="28"/>
        <v>850000</v>
      </c>
    </row>
    <row r="259" spans="1:23" s="72" customFormat="1" x14ac:dyDescent="0.2">
      <c r="A259" s="59">
        <f>+A258+1</f>
        <v>126</v>
      </c>
      <c r="B259" s="69" t="s">
        <v>326</v>
      </c>
      <c r="C259" s="61"/>
      <c r="D259" s="59">
        <v>1</v>
      </c>
      <c r="E259" s="59" t="s">
        <v>87</v>
      </c>
      <c r="F259" s="74">
        <v>83000000</v>
      </c>
      <c r="G259" s="63">
        <v>8300000</v>
      </c>
      <c r="H259" s="59"/>
      <c r="I259" s="79"/>
      <c r="J259" s="63"/>
      <c r="K259" s="75"/>
      <c r="L259" s="75"/>
      <c r="M259" s="75"/>
      <c r="N259" s="60"/>
      <c r="O259" s="75"/>
      <c r="P259" s="76">
        <v>2009</v>
      </c>
      <c r="Q259" s="76">
        <v>10</v>
      </c>
      <c r="R259" s="66">
        <f t="shared" si="22"/>
        <v>0.1</v>
      </c>
      <c r="S259" s="67">
        <f t="shared" si="23"/>
        <v>8300000</v>
      </c>
      <c r="T259" s="61">
        <f t="shared" si="24"/>
        <v>9</v>
      </c>
      <c r="U259" s="61"/>
      <c r="V259" s="68">
        <f t="shared" si="25"/>
        <v>74700000</v>
      </c>
      <c r="W259" s="35">
        <f t="shared" si="28"/>
        <v>8300000</v>
      </c>
    </row>
    <row r="260" spans="1:23" s="72" customFormat="1" ht="30" x14ac:dyDescent="0.2">
      <c r="A260" s="59">
        <v>126</v>
      </c>
      <c r="B260" s="69" t="s">
        <v>327</v>
      </c>
      <c r="C260" s="61"/>
      <c r="D260" s="59">
        <v>1</v>
      </c>
      <c r="E260" s="59" t="s">
        <v>87</v>
      </c>
      <c r="F260" s="70">
        <v>46000000</v>
      </c>
      <c r="G260" s="63">
        <v>9200000</v>
      </c>
      <c r="H260" s="59"/>
      <c r="I260" s="79"/>
      <c r="J260" s="63"/>
      <c r="K260" s="60"/>
      <c r="L260" s="60"/>
      <c r="M260" s="60"/>
      <c r="N260" s="61"/>
      <c r="O260" s="65"/>
      <c r="P260" s="59">
        <v>2010</v>
      </c>
      <c r="Q260" s="61">
        <v>10</v>
      </c>
      <c r="R260" s="66">
        <f t="shared" si="22"/>
        <v>0.1</v>
      </c>
      <c r="S260" s="67">
        <f t="shared" si="23"/>
        <v>4600000</v>
      </c>
      <c r="T260" s="61">
        <f t="shared" si="24"/>
        <v>8</v>
      </c>
      <c r="U260" s="61"/>
      <c r="V260" s="68">
        <f t="shared" si="25"/>
        <v>36800000</v>
      </c>
      <c r="W260" s="35">
        <f t="shared" si="28"/>
        <v>9200000</v>
      </c>
    </row>
    <row r="261" spans="1:23" s="72" customFormat="1" ht="30" x14ac:dyDescent="0.2">
      <c r="A261" s="59">
        <f>+A260+1</f>
        <v>127</v>
      </c>
      <c r="B261" s="69" t="s">
        <v>328</v>
      </c>
      <c r="C261" s="61"/>
      <c r="D261" s="59">
        <v>1</v>
      </c>
      <c r="E261" s="59" t="s">
        <v>87</v>
      </c>
      <c r="F261" s="70">
        <v>45000000</v>
      </c>
      <c r="G261" s="63">
        <v>4500000</v>
      </c>
      <c r="H261" s="59"/>
      <c r="I261" s="79"/>
      <c r="J261" s="63"/>
      <c r="K261" s="60"/>
      <c r="L261" s="60"/>
      <c r="M261" s="60"/>
      <c r="N261" s="61"/>
      <c r="O261" s="65"/>
      <c r="P261" s="59">
        <v>2009</v>
      </c>
      <c r="Q261" s="61">
        <v>10</v>
      </c>
      <c r="R261" s="66">
        <f t="shared" si="22"/>
        <v>0.1</v>
      </c>
      <c r="S261" s="67">
        <f t="shared" si="23"/>
        <v>4500000</v>
      </c>
      <c r="T261" s="61">
        <f t="shared" si="24"/>
        <v>9</v>
      </c>
      <c r="U261" s="61"/>
      <c r="V261" s="68">
        <f t="shared" si="25"/>
        <v>40500000</v>
      </c>
      <c r="W261" s="35">
        <f t="shared" si="28"/>
        <v>4500000</v>
      </c>
    </row>
    <row r="262" spans="1:23" s="72" customFormat="1" x14ac:dyDescent="0.2">
      <c r="A262" s="59">
        <v>127</v>
      </c>
      <c r="B262" s="69" t="s">
        <v>329</v>
      </c>
      <c r="C262" s="61"/>
      <c r="D262" s="59">
        <v>1</v>
      </c>
      <c r="E262" s="59" t="s">
        <v>87</v>
      </c>
      <c r="F262" s="74">
        <v>11550000</v>
      </c>
      <c r="G262" s="63">
        <v>0</v>
      </c>
      <c r="H262" s="59"/>
      <c r="I262" s="79"/>
      <c r="J262" s="63"/>
      <c r="K262" s="75"/>
      <c r="L262" s="75"/>
      <c r="M262" s="75"/>
      <c r="N262" s="60"/>
      <c r="O262" s="75"/>
      <c r="P262" s="76">
        <v>2001</v>
      </c>
      <c r="Q262" s="76">
        <v>10</v>
      </c>
      <c r="R262" s="66">
        <f t="shared" si="22"/>
        <v>0.1</v>
      </c>
      <c r="S262" s="67">
        <f t="shared" si="23"/>
        <v>1155000</v>
      </c>
      <c r="T262" s="61">
        <f t="shared" si="24"/>
        <v>17</v>
      </c>
      <c r="U262" s="61"/>
      <c r="V262" s="68">
        <f t="shared" si="25"/>
        <v>19635000</v>
      </c>
      <c r="W262" s="35">
        <f t="shared" si="28"/>
        <v>0</v>
      </c>
    </row>
    <row r="263" spans="1:23" s="72" customFormat="1" x14ac:dyDescent="0.2">
      <c r="A263" s="59">
        <f>+A262+1</f>
        <v>128</v>
      </c>
      <c r="B263" s="69" t="s">
        <v>330</v>
      </c>
      <c r="C263" s="61"/>
      <c r="D263" s="59">
        <v>12</v>
      </c>
      <c r="E263" s="59" t="s">
        <v>87</v>
      </c>
      <c r="F263" s="62">
        <v>90000000</v>
      </c>
      <c r="G263" s="63">
        <v>9000000</v>
      </c>
      <c r="H263" s="59"/>
      <c r="I263" s="79"/>
      <c r="J263" s="63"/>
      <c r="K263" s="60"/>
      <c r="L263" s="60"/>
      <c r="M263" s="60"/>
      <c r="N263" s="61"/>
      <c r="O263" s="75"/>
      <c r="P263" s="59">
        <v>2009</v>
      </c>
      <c r="Q263" s="61">
        <v>10</v>
      </c>
      <c r="R263" s="66">
        <f t="shared" si="22"/>
        <v>0.1</v>
      </c>
      <c r="S263" s="67">
        <f t="shared" si="23"/>
        <v>9000000</v>
      </c>
      <c r="T263" s="61">
        <f t="shared" si="24"/>
        <v>9</v>
      </c>
      <c r="U263" s="61"/>
      <c r="V263" s="68">
        <f t="shared" si="25"/>
        <v>81000000</v>
      </c>
      <c r="W263" s="35">
        <f t="shared" si="28"/>
        <v>9000000</v>
      </c>
    </row>
    <row r="264" spans="1:23" s="72" customFormat="1" x14ac:dyDescent="0.2">
      <c r="A264" s="59">
        <v>128</v>
      </c>
      <c r="B264" s="69" t="s">
        <v>331</v>
      </c>
      <c r="C264" s="61"/>
      <c r="D264" s="59">
        <v>10</v>
      </c>
      <c r="E264" s="59" t="s">
        <v>87</v>
      </c>
      <c r="F264" s="70">
        <v>60000000</v>
      </c>
      <c r="G264" s="63">
        <v>12000000</v>
      </c>
      <c r="H264" s="59"/>
      <c r="I264" s="79"/>
      <c r="J264" s="63"/>
      <c r="K264" s="60"/>
      <c r="L264" s="60"/>
      <c r="M264" s="60"/>
      <c r="N264" s="60"/>
      <c r="O264" s="65"/>
      <c r="P264" s="59">
        <v>2010</v>
      </c>
      <c r="Q264" s="61">
        <v>10</v>
      </c>
      <c r="R264" s="66">
        <f t="shared" si="22"/>
        <v>0.1</v>
      </c>
      <c r="S264" s="67">
        <f t="shared" si="23"/>
        <v>6000000</v>
      </c>
      <c r="T264" s="61">
        <f t="shared" si="24"/>
        <v>8</v>
      </c>
      <c r="U264" s="61"/>
      <c r="V264" s="68">
        <f t="shared" si="25"/>
        <v>48000000</v>
      </c>
      <c r="W264" s="35">
        <f t="shared" si="28"/>
        <v>12000000</v>
      </c>
    </row>
    <row r="265" spans="1:23" x14ac:dyDescent="0.2">
      <c r="A265" s="59">
        <f>+A264+1</f>
        <v>129</v>
      </c>
      <c r="B265" s="69" t="s">
        <v>332</v>
      </c>
      <c r="C265" s="61"/>
      <c r="D265" s="59">
        <v>5</v>
      </c>
      <c r="E265" s="59" t="s">
        <v>87</v>
      </c>
      <c r="F265" s="62">
        <v>75000000</v>
      </c>
      <c r="G265" s="63">
        <v>15000000</v>
      </c>
      <c r="H265" s="59"/>
      <c r="I265" s="79"/>
      <c r="J265" s="63"/>
      <c r="K265" s="60"/>
      <c r="L265" s="60"/>
      <c r="M265" s="60"/>
      <c r="N265" s="60"/>
      <c r="O265" s="65"/>
      <c r="P265" s="59">
        <v>2010</v>
      </c>
      <c r="Q265" s="61">
        <v>10</v>
      </c>
      <c r="R265" s="66">
        <f t="shared" si="22"/>
        <v>0.1</v>
      </c>
      <c r="S265" s="67">
        <f t="shared" si="23"/>
        <v>7500000</v>
      </c>
      <c r="T265" s="61">
        <f t="shared" si="24"/>
        <v>8</v>
      </c>
      <c r="U265" s="61"/>
      <c r="V265" s="68">
        <f t="shared" si="25"/>
        <v>60000000</v>
      </c>
      <c r="W265" s="35">
        <f t="shared" si="28"/>
        <v>15000000</v>
      </c>
    </row>
    <row r="266" spans="1:23" ht="15" customHeight="1" x14ac:dyDescent="0.2">
      <c r="A266" s="59">
        <v>129</v>
      </c>
      <c r="B266" s="78" t="s">
        <v>333</v>
      </c>
      <c r="C266" s="61"/>
      <c r="D266" s="59">
        <v>5</v>
      </c>
      <c r="E266" s="59" t="s">
        <v>87</v>
      </c>
      <c r="F266" s="70">
        <v>75000000</v>
      </c>
      <c r="G266" s="63">
        <v>15000000</v>
      </c>
      <c r="H266" s="59"/>
      <c r="I266" s="79"/>
      <c r="J266" s="63"/>
      <c r="K266" s="60"/>
      <c r="L266" s="60"/>
      <c r="M266" s="60"/>
      <c r="N266" s="60"/>
      <c r="O266" s="65"/>
      <c r="P266" s="59">
        <v>2010</v>
      </c>
      <c r="Q266" s="61">
        <v>10</v>
      </c>
      <c r="R266" s="66">
        <f t="shared" ref="R266:R329" si="29">100%/Q266</f>
        <v>0.1</v>
      </c>
      <c r="S266" s="67">
        <f t="shared" ref="S266:S329" si="30">F266/Q266</f>
        <v>7500000</v>
      </c>
      <c r="T266" s="61">
        <f t="shared" ref="T266:T329" si="31">2018-P266</f>
        <v>8</v>
      </c>
      <c r="U266" s="61"/>
      <c r="V266" s="68">
        <f t="shared" ref="V266:V329" si="32">S266*T266</f>
        <v>60000000</v>
      </c>
      <c r="W266" s="35">
        <f t="shared" si="28"/>
        <v>15000000</v>
      </c>
    </row>
    <row r="267" spans="1:23" ht="15" customHeight="1" x14ac:dyDescent="0.2">
      <c r="A267" s="59">
        <f>+A266+1</f>
        <v>130</v>
      </c>
      <c r="B267" s="69" t="s">
        <v>334</v>
      </c>
      <c r="C267" s="61"/>
      <c r="D267" s="59">
        <v>1</v>
      </c>
      <c r="E267" s="59" t="s">
        <v>87</v>
      </c>
      <c r="F267" s="62">
        <v>35000000</v>
      </c>
      <c r="G267" s="63">
        <v>3500000</v>
      </c>
      <c r="H267" s="59"/>
      <c r="I267" s="79"/>
      <c r="J267" s="63"/>
      <c r="K267" s="60"/>
      <c r="L267" s="60"/>
      <c r="M267" s="60"/>
      <c r="N267" s="60"/>
      <c r="O267" s="65"/>
      <c r="P267" s="59">
        <v>2009</v>
      </c>
      <c r="Q267" s="61">
        <v>10</v>
      </c>
      <c r="R267" s="66">
        <f t="shared" si="29"/>
        <v>0.1</v>
      </c>
      <c r="S267" s="67">
        <f t="shared" si="30"/>
        <v>3500000</v>
      </c>
      <c r="T267" s="61">
        <f t="shared" si="31"/>
        <v>9</v>
      </c>
      <c r="U267" s="61"/>
      <c r="V267" s="68">
        <f t="shared" si="32"/>
        <v>31500000</v>
      </c>
      <c r="W267" s="35">
        <f t="shared" si="28"/>
        <v>3500000</v>
      </c>
    </row>
    <row r="268" spans="1:23" ht="15" customHeight="1" x14ac:dyDescent="0.2">
      <c r="A268" s="59">
        <v>130</v>
      </c>
      <c r="B268" s="78" t="s">
        <v>335</v>
      </c>
      <c r="C268" s="73"/>
      <c r="D268" s="59">
        <v>2</v>
      </c>
      <c r="E268" s="59" t="s">
        <v>87</v>
      </c>
      <c r="F268" s="62">
        <v>12100000</v>
      </c>
      <c r="G268" s="63">
        <v>8470000</v>
      </c>
      <c r="H268" s="59"/>
      <c r="I268" s="79"/>
      <c r="J268" s="63"/>
      <c r="K268" s="60"/>
      <c r="L268" s="60"/>
      <c r="M268" s="60"/>
      <c r="N268" s="80"/>
      <c r="O268" s="65"/>
      <c r="P268" s="59">
        <v>2015</v>
      </c>
      <c r="Q268" s="61">
        <v>10</v>
      </c>
      <c r="R268" s="66">
        <f t="shared" si="29"/>
        <v>0.1</v>
      </c>
      <c r="S268" s="67">
        <f t="shared" si="30"/>
        <v>1210000</v>
      </c>
      <c r="T268" s="61">
        <f t="shared" si="31"/>
        <v>3</v>
      </c>
      <c r="U268" s="61"/>
      <c r="V268" s="68">
        <f t="shared" si="32"/>
        <v>3630000</v>
      </c>
      <c r="W268" s="35">
        <f t="shared" si="28"/>
        <v>8470000</v>
      </c>
    </row>
    <row r="269" spans="1:23" ht="15" customHeight="1" x14ac:dyDescent="0.2">
      <c r="A269" s="59">
        <f>+A268+1</f>
        <v>131</v>
      </c>
      <c r="B269" s="69" t="s">
        <v>336</v>
      </c>
      <c r="C269" s="61"/>
      <c r="D269" s="59">
        <v>1</v>
      </c>
      <c r="E269" s="59" t="s">
        <v>87</v>
      </c>
      <c r="F269" s="74">
        <v>698040000</v>
      </c>
      <c r="G269" s="63">
        <v>0</v>
      </c>
      <c r="H269" s="59"/>
      <c r="I269" s="79"/>
      <c r="J269" s="63"/>
      <c r="K269" s="75"/>
      <c r="L269" s="75"/>
      <c r="M269" s="75"/>
      <c r="N269" s="60"/>
      <c r="O269" s="75"/>
      <c r="P269" s="76">
        <v>2008</v>
      </c>
      <c r="Q269" s="76">
        <v>10</v>
      </c>
      <c r="R269" s="66">
        <f t="shared" si="29"/>
        <v>0.1</v>
      </c>
      <c r="S269" s="67">
        <f t="shared" si="30"/>
        <v>69804000</v>
      </c>
      <c r="T269" s="61">
        <f t="shared" si="31"/>
        <v>10</v>
      </c>
      <c r="U269" s="61"/>
      <c r="V269" s="68">
        <f t="shared" si="32"/>
        <v>698040000</v>
      </c>
      <c r="W269" s="35">
        <f t="shared" si="28"/>
        <v>0</v>
      </c>
    </row>
    <row r="270" spans="1:23" ht="15" customHeight="1" x14ac:dyDescent="0.2">
      <c r="A270" s="59">
        <v>131</v>
      </c>
      <c r="B270" s="69" t="s">
        <v>337</v>
      </c>
      <c r="C270" s="61"/>
      <c r="D270" s="59">
        <v>1</v>
      </c>
      <c r="E270" s="59" t="s">
        <v>87</v>
      </c>
      <c r="F270" s="74">
        <v>1607340000</v>
      </c>
      <c r="G270" s="63">
        <v>0</v>
      </c>
      <c r="H270" s="59"/>
      <c r="I270" s="79"/>
      <c r="J270" s="63"/>
      <c r="K270" s="75"/>
      <c r="L270" s="75"/>
      <c r="M270" s="75"/>
      <c r="N270" s="60"/>
      <c r="O270" s="75"/>
      <c r="P270" s="76">
        <v>2008</v>
      </c>
      <c r="Q270" s="76">
        <v>10</v>
      </c>
      <c r="R270" s="66">
        <f t="shared" si="29"/>
        <v>0.1</v>
      </c>
      <c r="S270" s="67">
        <f t="shared" si="30"/>
        <v>160734000</v>
      </c>
      <c r="T270" s="61">
        <f t="shared" si="31"/>
        <v>10</v>
      </c>
      <c r="U270" s="61"/>
      <c r="V270" s="68">
        <f t="shared" si="32"/>
        <v>1607340000</v>
      </c>
      <c r="W270" s="35">
        <f t="shared" si="28"/>
        <v>0</v>
      </c>
    </row>
    <row r="271" spans="1:23" ht="15" customHeight="1" x14ac:dyDescent="0.2">
      <c r="A271" s="59">
        <f>+A270+1</f>
        <v>132</v>
      </c>
      <c r="B271" s="69" t="s">
        <v>338</v>
      </c>
      <c r="C271" s="73"/>
      <c r="D271" s="59">
        <v>1</v>
      </c>
      <c r="E271" s="59" t="s">
        <v>87</v>
      </c>
      <c r="F271" s="74">
        <v>29000000</v>
      </c>
      <c r="G271" s="63">
        <v>0</v>
      </c>
      <c r="H271" s="59"/>
      <c r="I271" s="79"/>
      <c r="J271" s="63"/>
      <c r="K271" s="75"/>
      <c r="L271" s="75"/>
      <c r="M271" s="75"/>
      <c r="N271" s="60"/>
      <c r="O271" s="75"/>
      <c r="P271" s="76">
        <v>1985</v>
      </c>
      <c r="Q271" s="76">
        <v>10</v>
      </c>
      <c r="R271" s="66">
        <f t="shared" si="29"/>
        <v>0.1</v>
      </c>
      <c r="S271" s="67">
        <f t="shared" si="30"/>
        <v>2900000</v>
      </c>
      <c r="T271" s="61">
        <f t="shared" si="31"/>
        <v>33</v>
      </c>
      <c r="U271" s="61"/>
      <c r="V271" s="68">
        <f t="shared" si="32"/>
        <v>95700000</v>
      </c>
      <c r="W271" s="35">
        <f t="shared" si="28"/>
        <v>0</v>
      </c>
    </row>
    <row r="272" spans="1:23" ht="15" customHeight="1" x14ac:dyDescent="0.2">
      <c r="A272" s="59">
        <v>132</v>
      </c>
      <c r="B272" s="69" t="s">
        <v>339</v>
      </c>
      <c r="C272" s="73"/>
      <c r="D272" s="59">
        <v>1</v>
      </c>
      <c r="E272" s="59" t="s">
        <v>87</v>
      </c>
      <c r="F272" s="74">
        <v>23050000</v>
      </c>
      <c r="G272" s="63">
        <v>0</v>
      </c>
      <c r="H272" s="59"/>
      <c r="I272" s="79"/>
      <c r="J272" s="63"/>
      <c r="K272" s="75"/>
      <c r="L272" s="75"/>
      <c r="M272" s="75"/>
      <c r="N272" s="60"/>
      <c r="O272" s="75"/>
      <c r="P272" s="76">
        <v>1985</v>
      </c>
      <c r="Q272" s="76">
        <v>10</v>
      </c>
      <c r="R272" s="66">
        <f t="shared" si="29"/>
        <v>0.1</v>
      </c>
      <c r="S272" s="67">
        <f t="shared" si="30"/>
        <v>2305000</v>
      </c>
      <c r="T272" s="61">
        <f t="shared" si="31"/>
        <v>33</v>
      </c>
      <c r="U272" s="61"/>
      <c r="V272" s="68">
        <f t="shared" si="32"/>
        <v>76065000</v>
      </c>
      <c r="W272" s="35">
        <f t="shared" si="28"/>
        <v>0</v>
      </c>
    </row>
    <row r="273" spans="1:23" ht="15" customHeight="1" x14ac:dyDescent="0.2">
      <c r="A273" s="59">
        <f>+A272+1</f>
        <v>133</v>
      </c>
      <c r="B273" s="69" t="s">
        <v>340</v>
      </c>
      <c r="C273" s="73"/>
      <c r="D273" s="59">
        <v>3</v>
      </c>
      <c r="E273" s="59" t="s">
        <v>87</v>
      </c>
      <c r="F273" s="74">
        <v>84000000</v>
      </c>
      <c r="G273" s="63">
        <v>0</v>
      </c>
      <c r="H273" s="59"/>
      <c r="I273" s="79"/>
      <c r="J273" s="63"/>
      <c r="K273" s="75"/>
      <c r="L273" s="75"/>
      <c r="M273" s="75"/>
      <c r="N273" s="60"/>
      <c r="O273" s="75"/>
      <c r="P273" s="76">
        <v>1985</v>
      </c>
      <c r="Q273" s="76">
        <v>10</v>
      </c>
      <c r="R273" s="66">
        <f t="shared" si="29"/>
        <v>0.1</v>
      </c>
      <c r="S273" s="67">
        <f t="shared" si="30"/>
        <v>8400000</v>
      </c>
      <c r="T273" s="61">
        <f t="shared" si="31"/>
        <v>33</v>
      </c>
      <c r="U273" s="61"/>
      <c r="V273" s="68">
        <f t="shared" si="32"/>
        <v>277200000</v>
      </c>
      <c r="W273" s="35">
        <f t="shared" si="28"/>
        <v>0</v>
      </c>
    </row>
    <row r="274" spans="1:23" ht="15" customHeight="1" x14ac:dyDescent="0.2">
      <c r="A274" s="59">
        <v>133</v>
      </c>
      <c r="B274" s="78" t="s">
        <v>341</v>
      </c>
      <c r="C274" s="61"/>
      <c r="D274" s="59">
        <v>10</v>
      </c>
      <c r="E274" s="59" t="s">
        <v>87</v>
      </c>
      <c r="F274" s="70">
        <v>2300000000</v>
      </c>
      <c r="G274" s="63">
        <v>460000000</v>
      </c>
      <c r="H274" s="59"/>
      <c r="I274" s="79"/>
      <c r="J274" s="63"/>
      <c r="K274" s="75"/>
      <c r="L274" s="75"/>
      <c r="M274" s="75"/>
      <c r="N274" s="60"/>
      <c r="O274" s="75"/>
      <c r="P274" s="76">
        <v>2010</v>
      </c>
      <c r="Q274" s="76">
        <v>10</v>
      </c>
      <c r="R274" s="66">
        <f t="shared" si="29"/>
        <v>0.1</v>
      </c>
      <c r="S274" s="67">
        <f t="shared" si="30"/>
        <v>230000000</v>
      </c>
      <c r="T274" s="61">
        <f t="shared" si="31"/>
        <v>8</v>
      </c>
      <c r="U274" s="61"/>
      <c r="V274" s="68">
        <f t="shared" si="32"/>
        <v>1840000000</v>
      </c>
      <c r="W274" s="35">
        <f t="shared" si="28"/>
        <v>460000000</v>
      </c>
    </row>
    <row r="275" spans="1:23" ht="15" customHeight="1" x14ac:dyDescent="0.2">
      <c r="A275" s="59">
        <f>+A274+1</f>
        <v>134</v>
      </c>
      <c r="B275" s="69" t="s">
        <v>342</v>
      </c>
      <c r="C275" s="61"/>
      <c r="D275" s="59">
        <v>1</v>
      </c>
      <c r="E275" s="59" t="s">
        <v>87</v>
      </c>
      <c r="F275" s="74">
        <v>1066607000</v>
      </c>
      <c r="G275" s="63">
        <v>319982100</v>
      </c>
      <c r="H275" s="59"/>
      <c r="I275" s="79"/>
      <c r="J275" s="63"/>
      <c r="K275" s="75"/>
      <c r="L275" s="75"/>
      <c r="M275" s="75"/>
      <c r="N275" s="60"/>
      <c r="O275" s="75"/>
      <c r="P275" s="76">
        <v>2011</v>
      </c>
      <c r="Q275" s="76">
        <v>10</v>
      </c>
      <c r="R275" s="66">
        <f t="shared" si="29"/>
        <v>0.1</v>
      </c>
      <c r="S275" s="67">
        <f t="shared" si="30"/>
        <v>106660700</v>
      </c>
      <c r="T275" s="61">
        <f t="shared" si="31"/>
        <v>7</v>
      </c>
      <c r="U275" s="61"/>
      <c r="V275" s="68">
        <f t="shared" si="32"/>
        <v>746624900</v>
      </c>
      <c r="W275" s="35">
        <f t="shared" si="28"/>
        <v>319982100</v>
      </c>
    </row>
    <row r="276" spans="1:23" ht="15" customHeight="1" x14ac:dyDescent="0.2">
      <c r="A276" s="59">
        <v>134</v>
      </c>
      <c r="B276" s="69" t="s">
        <v>343</v>
      </c>
      <c r="C276" s="61"/>
      <c r="D276" s="59">
        <v>2</v>
      </c>
      <c r="E276" s="59" t="s">
        <v>87</v>
      </c>
      <c r="F276" s="70">
        <v>17900000</v>
      </c>
      <c r="G276" s="63">
        <v>0</v>
      </c>
      <c r="H276" s="59"/>
      <c r="I276" s="79"/>
      <c r="J276" s="63"/>
      <c r="K276" s="60"/>
      <c r="L276" s="60"/>
      <c r="M276" s="60"/>
      <c r="N276" s="61"/>
      <c r="O276" s="65"/>
      <c r="P276" s="59">
        <v>2010</v>
      </c>
      <c r="Q276" s="61">
        <v>8</v>
      </c>
      <c r="R276" s="66">
        <f t="shared" si="29"/>
        <v>0.125</v>
      </c>
      <c r="S276" s="67">
        <f t="shared" si="30"/>
        <v>2237500</v>
      </c>
      <c r="T276" s="61">
        <f t="shared" si="31"/>
        <v>8</v>
      </c>
      <c r="U276" s="61"/>
      <c r="V276" s="68">
        <f t="shared" si="32"/>
        <v>17900000</v>
      </c>
      <c r="W276" s="35">
        <f t="shared" si="28"/>
        <v>0</v>
      </c>
    </row>
    <row r="277" spans="1:23" ht="15" customHeight="1" x14ac:dyDescent="0.2">
      <c r="A277" s="59">
        <f>+A276+1</f>
        <v>135</v>
      </c>
      <c r="B277" s="78" t="s">
        <v>344</v>
      </c>
      <c r="C277" s="61"/>
      <c r="D277" s="59">
        <v>1</v>
      </c>
      <c r="E277" s="59" t="s">
        <v>87</v>
      </c>
      <c r="F277" s="74">
        <v>58600000</v>
      </c>
      <c r="G277" s="63">
        <v>51275000</v>
      </c>
      <c r="H277" s="59"/>
      <c r="I277" s="74"/>
      <c r="J277" s="63"/>
      <c r="K277" s="60"/>
      <c r="L277" s="60"/>
      <c r="M277" s="60"/>
      <c r="N277" s="60"/>
      <c r="O277" s="65"/>
      <c r="P277" s="59">
        <v>2017</v>
      </c>
      <c r="Q277" s="61">
        <v>8</v>
      </c>
      <c r="R277" s="66">
        <f t="shared" si="29"/>
        <v>0.125</v>
      </c>
      <c r="S277" s="67">
        <f t="shared" si="30"/>
        <v>7325000</v>
      </c>
      <c r="T277" s="61">
        <f t="shared" si="31"/>
        <v>1</v>
      </c>
      <c r="U277" s="61"/>
      <c r="V277" s="68">
        <f t="shared" si="32"/>
        <v>7325000</v>
      </c>
    </row>
    <row r="278" spans="1:23" ht="15" customHeight="1" x14ac:dyDescent="0.2">
      <c r="A278" s="59">
        <v>135</v>
      </c>
      <c r="B278" s="69" t="s">
        <v>345</v>
      </c>
      <c r="C278" s="61"/>
      <c r="D278" s="59">
        <v>1</v>
      </c>
      <c r="E278" s="59" t="s">
        <v>87</v>
      </c>
      <c r="F278" s="74">
        <v>1321950000</v>
      </c>
      <c r="G278" s="63">
        <v>0</v>
      </c>
      <c r="H278" s="59"/>
      <c r="I278" s="79"/>
      <c r="J278" s="63"/>
      <c r="K278" s="75"/>
      <c r="L278" s="75"/>
      <c r="M278" s="75"/>
      <c r="N278" s="60"/>
      <c r="O278" s="75"/>
      <c r="P278" s="76">
        <v>2007</v>
      </c>
      <c r="Q278" s="76">
        <v>10</v>
      </c>
      <c r="R278" s="66">
        <f t="shared" si="29"/>
        <v>0.1</v>
      </c>
      <c r="S278" s="67">
        <f t="shared" si="30"/>
        <v>132195000</v>
      </c>
      <c r="T278" s="61">
        <f t="shared" si="31"/>
        <v>11</v>
      </c>
      <c r="U278" s="61"/>
      <c r="V278" s="68">
        <f t="shared" si="32"/>
        <v>1454145000</v>
      </c>
      <c r="W278" s="35">
        <f t="shared" ref="W278:W286" si="33">IF(G278&lt;0,0,G278)</f>
        <v>0</v>
      </c>
    </row>
    <row r="279" spans="1:23" ht="15" customHeight="1" x14ac:dyDescent="0.2">
      <c r="A279" s="59">
        <f>+A278+1</f>
        <v>136</v>
      </c>
      <c r="B279" s="69" t="s">
        <v>346</v>
      </c>
      <c r="C279" s="61"/>
      <c r="D279" s="59">
        <v>2</v>
      </c>
      <c r="E279" s="59" t="s">
        <v>87</v>
      </c>
      <c r="F279" s="74">
        <v>1870050000</v>
      </c>
      <c r="G279" s="63">
        <v>0</v>
      </c>
      <c r="H279" s="59"/>
      <c r="I279" s="79"/>
      <c r="J279" s="63"/>
      <c r="K279" s="75"/>
      <c r="L279" s="75"/>
      <c r="M279" s="75"/>
      <c r="N279" s="60"/>
      <c r="O279" s="75"/>
      <c r="P279" s="76">
        <v>2008</v>
      </c>
      <c r="Q279" s="76">
        <v>10</v>
      </c>
      <c r="R279" s="66">
        <f t="shared" si="29"/>
        <v>0.1</v>
      </c>
      <c r="S279" s="67">
        <f t="shared" si="30"/>
        <v>187005000</v>
      </c>
      <c r="T279" s="61">
        <f t="shared" si="31"/>
        <v>10</v>
      </c>
      <c r="U279" s="61"/>
      <c r="V279" s="68">
        <f t="shared" si="32"/>
        <v>1870050000</v>
      </c>
      <c r="W279" s="35">
        <f t="shared" si="33"/>
        <v>0</v>
      </c>
    </row>
    <row r="280" spans="1:23" ht="30" customHeight="1" x14ac:dyDescent="0.2">
      <c r="A280" s="59">
        <v>136</v>
      </c>
      <c r="B280" s="69" t="s">
        <v>347</v>
      </c>
      <c r="C280" s="61"/>
      <c r="D280" s="59">
        <v>1</v>
      </c>
      <c r="E280" s="59" t="s">
        <v>87</v>
      </c>
      <c r="F280" s="74">
        <v>437325000</v>
      </c>
      <c r="G280" s="63">
        <v>0</v>
      </c>
      <c r="H280" s="59"/>
      <c r="I280" s="79"/>
      <c r="J280" s="63"/>
      <c r="K280" s="75"/>
      <c r="L280" s="75"/>
      <c r="M280" s="75"/>
      <c r="N280" s="60"/>
      <c r="O280" s="75"/>
      <c r="P280" s="76">
        <v>2007</v>
      </c>
      <c r="Q280" s="76">
        <v>10</v>
      </c>
      <c r="R280" s="66">
        <f t="shared" si="29"/>
        <v>0.1</v>
      </c>
      <c r="S280" s="67">
        <f t="shared" si="30"/>
        <v>43732500</v>
      </c>
      <c r="T280" s="61">
        <f t="shared" si="31"/>
        <v>11</v>
      </c>
      <c r="U280" s="61"/>
      <c r="V280" s="68">
        <f t="shared" si="32"/>
        <v>481057500</v>
      </c>
      <c r="W280" s="35">
        <f t="shared" si="33"/>
        <v>0</v>
      </c>
    </row>
    <row r="281" spans="1:23" ht="15" customHeight="1" x14ac:dyDescent="0.25">
      <c r="A281" s="59">
        <f>+A280+1</f>
        <v>137</v>
      </c>
      <c r="B281" s="69" t="s">
        <v>348</v>
      </c>
      <c r="C281" s="87"/>
      <c r="D281" s="87">
        <v>1</v>
      </c>
      <c r="E281" s="59" t="s">
        <v>87</v>
      </c>
      <c r="F281" s="116">
        <v>1079500000</v>
      </c>
      <c r="G281" s="63">
        <v>431800000</v>
      </c>
      <c r="H281" s="87"/>
      <c r="I281" s="79"/>
      <c r="J281" s="63"/>
      <c r="K281" s="88"/>
      <c r="L281" s="88"/>
      <c r="M281" s="88"/>
      <c r="N281" s="88"/>
      <c r="O281" s="88"/>
      <c r="P281" s="59">
        <v>2012</v>
      </c>
      <c r="Q281" s="59">
        <v>10</v>
      </c>
      <c r="R281" s="66">
        <f t="shared" si="29"/>
        <v>0.1</v>
      </c>
      <c r="S281" s="67">
        <f t="shared" si="30"/>
        <v>107950000</v>
      </c>
      <c r="T281" s="61">
        <f t="shared" si="31"/>
        <v>6</v>
      </c>
      <c r="U281" s="61"/>
      <c r="V281" s="68">
        <f t="shared" si="32"/>
        <v>647700000</v>
      </c>
      <c r="W281" s="35">
        <f t="shared" si="33"/>
        <v>431800000</v>
      </c>
    </row>
    <row r="282" spans="1:23" x14ac:dyDescent="0.2">
      <c r="A282" s="59">
        <v>137</v>
      </c>
      <c r="B282" s="69" t="s">
        <v>349</v>
      </c>
      <c r="C282" s="61"/>
      <c r="D282" s="59">
        <v>1</v>
      </c>
      <c r="E282" s="59" t="s">
        <v>87</v>
      </c>
      <c r="F282" s="74">
        <v>46000000</v>
      </c>
      <c r="G282" s="63">
        <v>0</v>
      </c>
      <c r="H282" s="59"/>
      <c r="I282" s="79"/>
      <c r="J282" s="63"/>
      <c r="K282" s="75"/>
      <c r="L282" s="75"/>
      <c r="M282" s="75"/>
      <c r="N282" s="60"/>
      <c r="O282" s="75"/>
      <c r="P282" s="76">
        <v>2002</v>
      </c>
      <c r="Q282" s="76">
        <v>10</v>
      </c>
      <c r="R282" s="66">
        <f t="shared" si="29"/>
        <v>0.1</v>
      </c>
      <c r="S282" s="67">
        <f t="shared" si="30"/>
        <v>4600000</v>
      </c>
      <c r="T282" s="61">
        <f t="shared" si="31"/>
        <v>16</v>
      </c>
      <c r="U282" s="61"/>
      <c r="V282" s="68">
        <f t="shared" si="32"/>
        <v>73600000</v>
      </c>
      <c r="W282" s="35">
        <f t="shared" si="33"/>
        <v>0</v>
      </c>
    </row>
    <row r="283" spans="1:23" x14ac:dyDescent="0.2">
      <c r="A283" s="59">
        <f>+A282+1</f>
        <v>138</v>
      </c>
      <c r="B283" s="69" t="s">
        <v>350</v>
      </c>
      <c r="C283" s="61"/>
      <c r="D283" s="59">
        <v>2</v>
      </c>
      <c r="E283" s="59" t="s">
        <v>87</v>
      </c>
      <c r="F283" s="85">
        <v>92000000</v>
      </c>
      <c r="G283" s="63">
        <v>0</v>
      </c>
      <c r="H283" s="59"/>
      <c r="I283" s="79"/>
      <c r="J283" s="63"/>
      <c r="K283" s="75"/>
      <c r="L283" s="75"/>
      <c r="M283" s="75"/>
      <c r="N283" s="60"/>
      <c r="O283" s="75"/>
      <c r="P283" s="76">
        <v>2002</v>
      </c>
      <c r="Q283" s="76">
        <v>10</v>
      </c>
      <c r="R283" s="66">
        <f t="shared" si="29"/>
        <v>0.1</v>
      </c>
      <c r="S283" s="67">
        <f t="shared" si="30"/>
        <v>9200000</v>
      </c>
      <c r="T283" s="61">
        <f t="shared" si="31"/>
        <v>16</v>
      </c>
      <c r="U283" s="61"/>
      <c r="V283" s="68">
        <f t="shared" si="32"/>
        <v>147200000</v>
      </c>
      <c r="W283" s="35">
        <f t="shared" si="33"/>
        <v>0</v>
      </c>
    </row>
    <row r="284" spans="1:23" x14ac:dyDescent="0.2">
      <c r="A284" s="59">
        <v>138</v>
      </c>
      <c r="B284" s="69" t="s">
        <v>351</v>
      </c>
      <c r="C284" s="61"/>
      <c r="D284" s="59">
        <v>13</v>
      </c>
      <c r="E284" s="59" t="s">
        <v>87</v>
      </c>
      <c r="F284" s="70">
        <v>3536000000</v>
      </c>
      <c r="G284" s="63">
        <v>707200000</v>
      </c>
      <c r="H284" s="59"/>
      <c r="I284" s="79"/>
      <c r="J284" s="63"/>
      <c r="K284" s="75"/>
      <c r="L284" s="75"/>
      <c r="M284" s="75"/>
      <c r="N284" s="60"/>
      <c r="O284" s="75"/>
      <c r="P284" s="76">
        <v>2010</v>
      </c>
      <c r="Q284" s="76">
        <v>10</v>
      </c>
      <c r="R284" s="66">
        <f t="shared" si="29"/>
        <v>0.1</v>
      </c>
      <c r="S284" s="67">
        <f t="shared" si="30"/>
        <v>353600000</v>
      </c>
      <c r="T284" s="61">
        <f t="shared" si="31"/>
        <v>8</v>
      </c>
      <c r="U284" s="61"/>
      <c r="V284" s="68">
        <f t="shared" si="32"/>
        <v>2828800000</v>
      </c>
      <c r="W284" s="35">
        <f t="shared" si="33"/>
        <v>707200000</v>
      </c>
    </row>
    <row r="285" spans="1:23" x14ac:dyDescent="0.2">
      <c r="A285" s="59">
        <f>+A284+1</f>
        <v>139</v>
      </c>
      <c r="B285" s="69" t="s">
        <v>352</v>
      </c>
      <c r="C285" s="61"/>
      <c r="D285" s="59">
        <v>1</v>
      </c>
      <c r="E285" s="59" t="s">
        <v>87</v>
      </c>
      <c r="F285" s="74">
        <v>46000000</v>
      </c>
      <c r="G285" s="63">
        <v>0</v>
      </c>
      <c r="H285" s="59"/>
      <c r="I285" s="79"/>
      <c r="J285" s="63"/>
      <c r="K285" s="75"/>
      <c r="L285" s="75"/>
      <c r="M285" s="75"/>
      <c r="N285" s="60"/>
      <c r="O285" s="75"/>
      <c r="P285" s="76">
        <v>2002</v>
      </c>
      <c r="Q285" s="76">
        <v>10</v>
      </c>
      <c r="R285" s="66">
        <f t="shared" si="29"/>
        <v>0.1</v>
      </c>
      <c r="S285" s="67">
        <f t="shared" si="30"/>
        <v>4600000</v>
      </c>
      <c r="T285" s="61">
        <f t="shared" si="31"/>
        <v>16</v>
      </c>
      <c r="U285" s="61"/>
      <c r="V285" s="68">
        <f t="shared" si="32"/>
        <v>73600000</v>
      </c>
      <c r="W285" s="35">
        <f t="shared" si="33"/>
        <v>0</v>
      </c>
    </row>
    <row r="286" spans="1:23" ht="15" customHeight="1" x14ac:dyDescent="0.25">
      <c r="A286" s="59">
        <v>139</v>
      </c>
      <c r="B286" s="69" t="s">
        <v>353</v>
      </c>
      <c r="C286" s="87"/>
      <c r="D286" s="87">
        <v>1</v>
      </c>
      <c r="E286" s="59" t="s">
        <v>87</v>
      </c>
      <c r="F286" s="116">
        <v>767500000</v>
      </c>
      <c r="G286" s="63">
        <v>307000000</v>
      </c>
      <c r="H286" s="87"/>
      <c r="I286" s="79"/>
      <c r="J286" s="63"/>
      <c r="K286" s="88"/>
      <c r="L286" s="88"/>
      <c r="M286" s="88"/>
      <c r="N286" s="88"/>
      <c r="O286" s="88"/>
      <c r="P286" s="59">
        <v>2012</v>
      </c>
      <c r="Q286" s="59">
        <v>10</v>
      </c>
      <c r="R286" s="66">
        <f t="shared" si="29"/>
        <v>0.1</v>
      </c>
      <c r="S286" s="67">
        <f t="shared" si="30"/>
        <v>76750000</v>
      </c>
      <c r="T286" s="61">
        <f t="shared" si="31"/>
        <v>6</v>
      </c>
      <c r="U286" s="61"/>
      <c r="V286" s="68">
        <f t="shared" si="32"/>
        <v>460500000</v>
      </c>
      <c r="W286" s="35">
        <f t="shared" si="33"/>
        <v>307000000</v>
      </c>
    </row>
    <row r="287" spans="1:23" ht="15" customHeight="1" x14ac:dyDescent="0.2">
      <c r="A287" s="59">
        <f>+A286+1</f>
        <v>140</v>
      </c>
      <c r="B287" s="69" t="s">
        <v>354</v>
      </c>
      <c r="C287" s="61"/>
      <c r="D287" s="59">
        <v>1</v>
      </c>
      <c r="E287" s="59" t="s">
        <v>87</v>
      </c>
      <c r="F287" s="62">
        <v>11550000</v>
      </c>
      <c r="G287" s="63">
        <v>6930000</v>
      </c>
      <c r="H287" s="59"/>
      <c r="I287" s="63"/>
      <c r="J287" s="63"/>
      <c r="K287" s="61"/>
      <c r="L287" s="61"/>
      <c r="M287" s="61"/>
      <c r="N287" s="61"/>
      <c r="O287" s="75"/>
      <c r="P287" s="59">
        <v>2016</v>
      </c>
      <c r="Q287" s="61">
        <v>5</v>
      </c>
      <c r="R287" s="66">
        <f t="shared" si="29"/>
        <v>0.2</v>
      </c>
      <c r="S287" s="67">
        <f t="shared" si="30"/>
        <v>2310000</v>
      </c>
      <c r="T287" s="61">
        <f t="shared" si="31"/>
        <v>2</v>
      </c>
      <c r="U287" s="61"/>
      <c r="V287" s="68">
        <f t="shared" si="32"/>
        <v>4620000</v>
      </c>
    </row>
    <row r="288" spans="1:23" ht="15.75" x14ac:dyDescent="0.2">
      <c r="A288" s="59">
        <v>140</v>
      </c>
      <c r="B288" s="69" t="s">
        <v>355</v>
      </c>
      <c r="C288" s="61"/>
      <c r="D288" s="59">
        <v>2</v>
      </c>
      <c r="E288" s="59" t="s">
        <v>87</v>
      </c>
      <c r="F288" s="74">
        <v>15000000</v>
      </c>
      <c r="G288" s="63">
        <v>0</v>
      </c>
      <c r="H288" s="59"/>
      <c r="I288" s="79"/>
      <c r="J288" s="63"/>
      <c r="K288" s="60"/>
      <c r="L288" s="60"/>
      <c r="M288" s="60"/>
      <c r="N288" s="60"/>
      <c r="O288" s="65"/>
      <c r="P288" s="102">
        <v>2002</v>
      </c>
      <c r="Q288" s="61">
        <v>8</v>
      </c>
      <c r="R288" s="66">
        <f t="shared" si="29"/>
        <v>0.125</v>
      </c>
      <c r="S288" s="67">
        <f t="shared" si="30"/>
        <v>1875000</v>
      </c>
      <c r="T288" s="61">
        <f t="shared" si="31"/>
        <v>16</v>
      </c>
      <c r="U288" s="61"/>
      <c r="V288" s="68">
        <f t="shared" si="32"/>
        <v>30000000</v>
      </c>
      <c r="W288" s="35">
        <f>IF(G288&lt;0,0,G288)</f>
        <v>0</v>
      </c>
    </row>
    <row r="289" spans="1:23" x14ac:dyDescent="0.2">
      <c r="A289" s="59">
        <f>+A288+1</f>
        <v>141</v>
      </c>
      <c r="B289" s="69" t="s">
        <v>356</v>
      </c>
      <c r="C289" s="61"/>
      <c r="D289" s="59">
        <v>293</v>
      </c>
      <c r="E289" s="59" t="s">
        <v>76</v>
      </c>
      <c r="F289" s="74">
        <v>2431900000</v>
      </c>
      <c r="G289" s="63">
        <v>0</v>
      </c>
      <c r="H289" s="59"/>
      <c r="I289" s="64"/>
      <c r="J289" s="63"/>
      <c r="K289" s="75"/>
      <c r="L289" s="75"/>
      <c r="M289" s="75"/>
      <c r="N289" s="60"/>
      <c r="O289" s="75"/>
      <c r="P289" s="76">
        <v>2008</v>
      </c>
      <c r="Q289" s="76">
        <v>5</v>
      </c>
      <c r="R289" s="66">
        <f t="shared" si="29"/>
        <v>0.2</v>
      </c>
      <c r="S289" s="67">
        <f t="shared" si="30"/>
        <v>486380000</v>
      </c>
      <c r="T289" s="61">
        <f t="shared" si="31"/>
        <v>10</v>
      </c>
      <c r="U289" s="61">
        <v>0</v>
      </c>
      <c r="V289" s="68">
        <f t="shared" si="32"/>
        <v>4863800000</v>
      </c>
      <c r="W289" s="35">
        <f>IF(G289&lt;0,0,G289)</f>
        <v>0</v>
      </c>
    </row>
    <row r="290" spans="1:23" x14ac:dyDescent="0.2">
      <c r="A290" s="59">
        <v>141</v>
      </c>
      <c r="B290" s="69" t="s">
        <v>357</v>
      </c>
      <c r="C290" s="61"/>
      <c r="D290" s="59">
        <v>100</v>
      </c>
      <c r="E290" s="59" t="s">
        <v>76</v>
      </c>
      <c r="F290" s="70">
        <v>1210000000</v>
      </c>
      <c r="G290" s="63">
        <v>0</v>
      </c>
      <c r="H290" s="59"/>
      <c r="I290" s="64"/>
      <c r="J290" s="63"/>
      <c r="K290" s="61"/>
      <c r="L290" s="61"/>
      <c r="M290" s="61"/>
      <c r="N290" s="61"/>
      <c r="O290" s="75"/>
      <c r="P290" s="59">
        <v>2010</v>
      </c>
      <c r="Q290" s="61">
        <v>5</v>
      </c>
      <c r="R290" s="66">
        <f t="shared" si="29"/>
        <v>0.2</v>
      </c>
      <c r="S290" s="67">
        <f t="shared" si="30"/>
        <v>242000000</v>
      </c>
      <c r="T290" s="61">
        <f t="shared" si="31"/>
        <v>8</v>
      </c>
      <c r="U290" s="61">
        <v>0</v>
      </c>
      <c r="V290" s="68">
        <f t="shared" si="32"/>
        <v>1936000000</v>
      </c>
      <c r="W290" s="35">
        <f>IF(G290&lt;0,0,G290)</f>
        <v>0</v>
      </c>
    </row>
    <row r="291" spans="1:23" s="72" customFormat="1" x14ac:dyDescent="0.2">
      <c r="A291" s="59">
        <f>+A290+1</f>
        <v>142</v>
      </c>
      <c r="B291" s="69" t="s">
        <v>358</v>
      </c>
      <c r="C291" s="61"/>
      <c r="D291" s="59">
        <v>27</v>
      </c>
      <c r="E291" s="59" t="s">
        <v>76</v>
      </c>
      <c r="F291" s="62">
        <v>429156200</v>
      </c>
      <c r="G291" s="63">
        <v>171662480</v>
      </c>
      <c r="H291" s="59"/>
      <c r="I291" s="63"/>
      <c r="J291" s="63"/>
      <c r="K291" s="60"/>
      <c r="L291" s="60"/>
      <c r="M291" s="60"/>
      <c r="N291" s="61"/>
      <c r="O291" s="75"/>
      <c r="P291" s="59">
        <v>2015</v>
      </c>
      <c r="Q291" s="61">
        <v>5</v>
      </c>
      <c r="R291" s="66">
        <f t="shared" si="29"/>
        <v>0.2</v>
      </c>
      <c r="S291" s="67">
        <f t="shared" si="30"/>
        <v>85831240</v>
      </c>
      <c r="T291" s="61">
        <f t="shared" si="31"/>
        <v>3</v>
      </c>
      <c r="U291" s="61"/>
      <c r="V291" s="68">
        <f t="shared" si="32"/>
        <v>257493720</v>
      </c>
      <c r="W291" s="35"/>
    </row>
    <row r="292" spans="1:23" s="72" customFormat="1" ht="30" x14ac:dyDescent="0.2">
      <c r="A292" s="59">
        <v>142</v>
      </c>
      <c r="B292" s="69" t="s">
        <v>359</v>
      </c>
      <c r="C292" s="61"/>
      <c r="D292" s="59">
        <v>126</v>
      </c>
      <c r="E292" s="59" t="s">
        <v>76</v>
      </c>
      <c r="F292" s="74">
        <v>1423200240</v>
      </c>
      <c r="G292" s="63">
        <v>0</v>
      </c>
      <c r="H292" s="59"/>
      <c r="I292" s="64"/>
      <c r="J292" s="63"/>
      <c r="K292" s="60"/>
      <c r="L292" s="60"/>
      <c r="M292" s="60"/>
      <c r="N292" s="60"/>
      <c r="O292" s="65"/>
      <c r="P292" s="59">
        <v>2013</v>
      </c>
      <c r="Q292" s="61">
        <v>5</v>
      </c>
      <c r="R292" s="66">
        <f t="shared" si="29"/>
        <v>0.2</v>
      </c>
      <c r="S292" s="67">
        <f t="shared" si="30"/>
        <v>284640048</v>
      </c>
      <c r="T292" s="61">
        <f t="shared" si="31"/>
        <v>5</v>
      </c>
      <c r="U292" s="61"/>
      <c r="V292" s="68">
        <f t="shared" si="32"/>
        <v>1423200240</v>
      </c>
      <c r="W292" s="35">
        <f>IF(G292&lt;0,0,G292)</f>
        <v>0</v>
      </c>
    </row>
    <row r="293" spans="1:23" s="72" customFormat="1" ht="15" customHeight="1" x14ac:dyDescent="0.2">
      <c r="A293" s="59">
        <f>+A292+1</f>
        <v>143</v>
      </c>
      <c r="B293" s="69" t="s">
        <v>360</v>
      </c>
      <c r="C293" s="59"/>
      <c r="D293" s="59">
        <v>75</v>
      </c>
      <c r="E293" s="59" t="s">
        <v>76</v>
      </c>
      <c r="F293" s="117">
        <v>1004850000</v>
      </c>
      <c r="G293" s="63">
        <v>401940000</v>
      </c>
      <c r="H293" s="59"/>
      <c r="I293" s="64"/>
      <c r="J293" s="63"/>
      <c r="K293" s="69"/>
      <c r="L293" s="69"/>
      <c r="M293" s="69"/>
      <c r="N293" s="69"/>
      <c r="O293" s="69"/>
      <c r="P293" s="59">
        <v>2015</v>
      </c>
      <c r="Q293" s="59">
        <v>5</v>
      </c>
      <c r="R293" s="66">
        <f t="shared" si="29"/>
        <v>0.2</v>
      </c>
      <c r="S293" s="67">
        <f t="shared" si="30"/>
        <v>200970000</v>
      </c>
      <c r="T293" s="61">
        <f t="shared" si="31"/>
        <v>3</v>
      </c>
      <c r="U293" s="61"/>
      <c r="V293" s="68">
        <f t="shared" si="32"/>
        <v>602910000</v>
      </c>
      <c r="W293" s="35"/>
    </row>
    <row r="294" spans="1:23" ht="15.75" customHeight="1" x14ac:dyDescent="0.2">
      <c r="A294" s="59">
        <v>143</v>
      </c>
      <c r="B294" s="69" t="s">
        <v>361</v>
      </c>
      <c r="C294" s="61"/>
      <c r="D294" s="59">
        <v>103</v>
      </c>
      <c r="E294" s="59" t="s">
        <v>76</v>
      </c>
      <c r="F294" s="62">
        <v>1272359000</v>
      </c>
      <c r="G294" s="63">
        <v>254471800</v>
      </c>
      <c r="H294" s="59"/>
      <c r="I294" s="63"/>
      <c r="J294" s="63"/>
      <c r="K294" s="60"/>
      <c r="L294" s="60"/>
      <c r="M294" s="60"/>
      <c r="N294" s="61"/>
      <c r="O294" s="75"/>
      <c r="P294" s="59">
        <v>2014</v>
      </c>
      <c r="Q294" s="61">
        <v>5</v>
      </c>
      <c r="R294" s="66">
        <f t="shared" si="29"/>
        <v>0.2</v>
      </c>
      <c r="S294" s="67">
        <f t="shared" si="30"/>
        <v>254471800</v>
      </c>
      <c r="T294" s="61">
        <f t="shared" si="31"/>
        <v>4</v>
      </c>
      <c r="U294" s="61"/>
      <c r="V294" s="68">
        <f t="shared" si="32"/>
        <v>1017887200</v>
      </c>
    </row>
    <row r="295" spans="1:23" ht="30" customHeight="1" x14ac:dyDescent="0.25">
      <c r="A295" s="59">
        <f>+A294+1</f>
        <v>144</v>
      </c>
      <c r="B295" s="86" t="s">
        <v>362</v>
      </c>
      <c r="C295" s="59"/>
      <c r="D295" s="59">
        <v>201</v>
      </c>
      <c r="E295" s="59" t="s">
        <v>76</v>
      </c>
      <c r="F295" s="117">
        <v>2680335000</v>
      </c>
      <c r="G295" s="63">
        <v>0</v>
      </c>
      <c r="H295" s="59"/>
      <c r="I295" s="63"/>
      <c r="J295" s="63"/>
      <c r="K295" s="69"/>
      <c r="L295" s="69"/>
      <c r="M295" s="69"/>
      <c r="N295" s="69"/>
      <c r="O295" s="69"/>
      <c r="P295" s="59">
        <v>2012</v>
      </c>
      <c r="Q295" s="59">
        <v>5</v>
      </c>
      <c r="R295" s="66">
        <f t="shared" si="29"/>
        <v>0.2</v>
      </c>
      <c r="S295" s="67">
        <f t="shared" si="30"/>
        <v>536067000</v>
      </c>
      <c r="T295" s="61">
        <f t="shared" si="31"/>
        <v>6</v>
      </c>
      <c r="U295" s="61"/>
      <c r="V295" s="68">
        <f t="shared" si="32"/>
        <v>3216402000</v>
      </c>
      <c r="W295" s="35">
        <f t="shared" ref="W295:W300" si="34">IF(G295&lt;0,0,G295)</f>
        <v>0</v>
      </c>
    </row>
    <row r="296" spans="1:23" ht="30" x14ac:dyDescent="0.2">
      <c r="A296" s="59">
        <v>144</v>
      </c>
      <c r="B296" s="69" t="s">
        <v>363</v>
      </c>
      <c r="C296" s="61"/>
      <c r="D296" s="59">
        <v>1</v>
      </c>
      <c r="E296" s="59" t="s">
        <v>76</v>
      </c>
      <c r="F296" s="62">
        <v>68350800</v>
      </c>
      <c r="G296" s="63">
        <v>0</v>
      </c>
      <c r="H296" s="59"/>
      <c r="I296" s="64"/>
      <c r="J296" s="63"/>
      <c r="K296" s="60"/>
      <c r="L296" s="60"/>
      <c r="M296" s="60"/>
      <c r="N296" s="61"/>
      <c r="O296" s="65"/>
      <c r="P296" s="59">
        <v>2003</v>
      </c>
      <c r="Q296" s="61">
        <v>5</v>
      </c>
      <c r="R296" s="66">
        <f t="shared" si="29"/>
        <v>0.2</v>
      </c>
      <c r="S296" s="67">
        <f t="shared" si="30"/>
        <v>13670160</v>
      </c>
      <c r="T296" s="61">
        <f t="shared" si="31"/>
        <v>15</v>
      </c>
      <c r="U296" s="61">
        <v>0</v>
      </c>
      <c r="V296" s="68">
        <f t="shared" si="32"/>
        <v>205052400</v>
      </c>
      <c r="W296" s="35">
        <f t="shared" si="34"/>
        <v>0</v>
      </c>
    </row>
    <row r="297" spans="1:23" x14ac:dyDescent="0.2">
      <c r="A297" s="59">
        <f>+A296+1</f>
        <v>145</v>
      </c>
      <c r="B297" s="69" t="s">
        <v>364</v>
      </c>
      <c r="C297" s="61"/>
      <c r="D297" s="59">
        <v>6</v>
      </c>
      <c r="E297" s="59" t="s">
        <v>76</v>
      </c>
      <c r="F297" s="74">
        <v>82500000</v>
      </c>
      <c r="G297" s="63">
        <v>0</v>
      </c>
      <c r="H297" s="59"/>
      <c r="I297" s="64"/>
      <c r="J297" s="63"/>
      <c r="K297" s="75"/>
      <c r="L297" s="75"/>
      <c r="M297" s="75"/>
      <c r="N297" s="60"/>
      <c r="O297" s="75"/>
      <c r="P297" s="76">
        <v>2011</v>
      </c>
      <c r="Q297" s="76">
        <v>5</v>
      </c>
      <c r="R297" s="66">
        <f t="shared" si="29"/>
        <v>0.2</v>
      </c>
      <c r="S297" s="67">
        <f t="shared" si="30"/>
        <v>16500000</v>
      </c>
      <c r="T297" s="61">
        <f t="shared" si="31"/>
        <v>7</v>
      </c>
      <c r="U297" s="61">
        <v>0</v>
      </c>
      <c r="V297" s="68">
        <f t="shared" si="32"/>
        <v>115500000</v>
      </c>
      <c r="W297" s="35">
        <f t="shared" si="34"/>
        <v>0</v>
      </c>
    </row>
    <row r="298" spans="1:23" ht="30" x14ac:dyDescent="0.2">
      <c r="A298" s="59">
        <v>145</v>
      </c>
      <c r="B298" s="69" t="s">
        <v>365</v>
      </c>
      <c r="C298" s="61"/>
      <c r="D298" s="59">
        <v>115</v>
      </c>
      <c r="E298" s="59" t="s">
        <v>76</v>
      </c>
      <c r="F298" s="62">
        <v>1345155000</v>
      </c>
      <c r="G298" s="63">
        <v>0</v>
      </c>
      <c r="H298" s="59"/>
      <c r="I298" s="64"/>
      <c r="J298" s="63"/>
      <c r="K298" s="60"/>
      <c r="L298" s="60"/>
      <c r="M298" s="60"/>
      <c r="N298" s="61"/>
      <c r="O298" s="65"/>
      <c r="P298" s="59">
        <v>2009</v>
      </c>
      <c r="Q298" s="61">
        <v>5</v>
      </c>
      <c r="R298" s="66">
        <f t="shared" si="29"/>
        <v>0.2</v>
      </c>
      <c r="S298" s="67">
        <f t="shared" si="30"/>
        <v>269031000</v>
      </c>
      <c r="T298" s="61">
        <f t="shared" si="31"/>
        <v>9</v>
      </c>
      <c r="U298" s="61">
        <v>0</v>
      </c>
      <c r="V298" s="68">
        <f t="shared" si="32"/>
        <v>2421279000</v>
      </c>
      <c r="W298" s="35">
        <f t="shared" si="34"/>
        <v>0</v>
      </c>
    </row>
    <row r="299" spans="1:23" ht="30" x14ac:dyDescent="0.2">
      <c r="A299" s="59">
        <f>+A298+1</f>
        <v>146</v>
      </c>
      <c r="B299" s="69" t="s">
        <v>366</v>
      </c>
      <c r="C299" s="61"/>
      <c r="D299" s="59">
        <v>1</v>
      </c>
      <c r="E299" s="59" t="s">
        <v>76</v>
      </c>
      <c r="F299" s="74">
        <v>14500000</v>
      </c>
      <c r="G299" s="63">
        <v>0</v>
      </c>
      <c r="H299" s="59"/>
      <c r="I299" s="63"/>
      <c r="J299" s="63"/>
      <c r="K299" s="60"/>
      <c r="L299" s="60"/>
      <c r="M299" s="60"/>
      <c r="N299" s="60"/>
      <c r="O299" s="65"/>
      <c r="P299" s="59">
        <v>2007</v>
      </c>
      <c r="Q299" s="61">
        <v>5</v>
      </c>
      <c r="R299" s="66">
        <f t="shared" si="29"/>
        <v>0.2</v>
      </c>
      <c r="S299" s="67">
        <f t="shared" si="30"/>
        <v>2900000</v>
      </c>
      <c r="T299" s="61">
        <f t="shared" si="31"/>
        <v>11</v>
      </c>
      <c r="U299" s="61">
        <v>0</v>
      </c>
      <c r="V299" s="68">
        <f t="shared" si="32"/>
        <v>31900000</v>
      </c>
      <c r="W299" s="35">
        <f t="shared" si="34"/>
        <v>0</v>
      </c>
    </row>
    <row r="300" spans="1:23" x14ac:dyDescent="0.2">
      <c r="A300" s="59">
        <v>146</v>
      </c>
      <c r="B300" s="69" t="s">
        <v>367</v>
      </c>
      <c r="C300" s="61"/>
      <c r="D300" s="59">
        <v>86</v>
      </c>
      <c r="E300" s="59" t="s">
        <v>76</v>
      </c>
      <c r="F300" s="62">
        <v>831040000</v>
      </c>
      <c r="G300" s="63">
        <v>0</v>
      </c>
      <c r="H300" s="59"/>
      <c r="I300" s="64"/>
      <c r="J300" s="63"/>
      <c r="K300" s="60"/>
      <c r="L300" s="60"/>
      <c r="M300" s="60"/>
      <c r="N300" s="61"/>
      <c r="O300" s="65"/>
      <c r="P300" s="59">
        <v>2007</v>
      </c>
      <c r="Q300" s="61">
        <v>5</v>
      </c>
      <c r="R300" s="66">
        <f t="shared" si="29"/>
        <v>0.2</v>
      </c>
      <c r="S300" s="67">
        <f t="shared" si="30"/>
        <v>166208000</v>
      </c>
      <c r="T300" s="61">
        <f t="shared" si="31"/>
        <v>11</v>
      </c>
      <c r="U300" s="61">
        <v>0</v>
      </c>
      <c r="V300" s="68">
        <f t="shared" si="32"/>
        <v>1828288000</v>
      </c>
      <c r="W300" s="35">
        <f t="shared" si="34"/>
        <v>0</v>
      </c>
    </row>
    <row r="301" spans="1:23" x14ac:dyDescent="0.25">
      <c r="A301" s="59">
        <f>+A300+1</f>
        <v>147</v>
      </c>
      <c r="B301" s="86" t="s">
        <v>368</v>
      </c>
      <c r="C301" s="59"/>
      <c r="D301" s="59">
        <v>1</v>
      </c>
      <c r="E301" s="59" t="s">
        <v>87</v>
      </c>
      <c r="F301" s="117">
        <v>17260000</v>
      </c>
      <c r="G301" s="63">
        <v>6904000</v>
      </c>
      <c r="H301" s="59"/>
      <c r="I301" s="63"/>
      <c r="J301" s="63"/>
      <c r="K301" s="88"/>
      <c r="L301" s="88"/>
      <c r="M301" s="88"/>
      <c r="N301" s="88"/>
      <c r="O301" s="88"/>
      <c r="P301" s="59">
        <v>2015</v>
      </c>
      <c r="Q301" s="59">
        <v>5</v>
      </c>
      <c r="R301" s="66">
        <f t="shared" si="29"/>
        <v>0.2</v>
      </c>
      <c r="S301" s="67">
        <f t="shared" si="30"/>
        <v>3452000</v>
      </c>
      <c r="T301" s="61">
        <f t="shared" si="31"/>
        <v>3</v>
      </c>
      <c r="U301" s="61"/>
      <c r="V301" s="68">
        <f t="shared" si="32"/>
        <v>10356000</v>
      </c>
    </row>
    <row r="302" spans="1:23" ht="30" x14ac:dyDescent="0.2">
      <c r="A302" s="59">
        <v>147</v>
      </c>
      <c r="B302" s="69" t="s">
        <v>369</v>
      </c>
      <c r="C302" s="61"/>
      <c r="D302" s="59">
        <v>3</v>
      </c>
      <c r="E302" s="59" t="s">
        <v>87</v>
      </c>
      <c r="F302" s="70">
        <v>62350200</v>
      </c>
      <c r="G302" s="63">
        <v>0</v>
      </c>
      <c r="H302" s="59"/>
      <c r="I302" s="79"/>
      <c r="J302" s="63"/>
      <c r="K302" s="75"/>
      <c r="L302" s="75"/>
      <c r="M302" s="75"/>
      <c r="N302" s="60"/>
      <c r="O302" s="75"/>
      <c r="P302" s="76">
        <v>2010</v>
      </c>
      <c r="Q302" s="76">
        <v>5</v>
      </c>
      <c r="R302" s="66">
        <f t="shared" si="29"/>
        <v>0.2</v>
      </c>
      <c r="S302" s="67">
        <f t="shared" si="30"/>
        <v>12470040</v>
      </c>
      <c r="T302" s="61">
        <f t="shared" si="31"/>
        <v>8</v>
      </c>
      <c r="U302" s="61">
        <v>0</v>
      </c>
      <c r="V302" s="68">
        <f t="shared" si="32"/>
        <v>99760320</v>
      </c>
      <c r="W302" s="35">
        <f t="shared" ref="W302:W309" si="35">IF(G302&lt;0,0,G302)</f>
        <v>0</v>
      </c>
    </row>
    <row r="303" spans="1:23" ht="30" x14ac:dyDescent="0.2">
      <c r="A303" s="59">
        <f>+A302+1</f>
        <v>148</v>
      </c>
      <c r="B303" s="69" t="s">
        <v>370</v>
      </c>
      <c r="C303" s="61"/>
      <c r="D303" s="59">
        <v>1</v>
      </c>
      <c r="E303" s="59" t="s">
        <v>87</v>
      </c>
      <c r="F303" s="74">
        <v>12000000</v>
      </c>
      <c r="G303" s="63">
        <v>0</v>
      </c>
      <c r="H303" s="59"/>
      <c r="I303" s="79"/>
      <c r="J303" s="63"/>
      <c r="K303" s="60"/>
      <c r="L303" s="60"/>
      <c r="M303" s="60"/>
      <c r="N303" s="60"/>
      <c r="O303" s="65"/>
      <c r="P303" s="102">
        <v>2007</v>
      </c>
      <c r="Q303" s="61">
        <v>8</v>
      </c>
      <c r="R303" s="66">
        <f t="shared" si="29"/>
        <v>0.125</v>
      </c>
      <c r="S303" s="67">
        <f t="shared" si="30"/>
        <v>1500000</v>
      </c>
      <c r="T303" s="61">
        <f t="shared" si="31"/>
        <v>11</v>
      </c>
      <c r="U303" s="61"/>
      <c r="V303" s="68">
        <f t="shared" si="32"/>
        <v>16500000</v>
      </c>
      <c r="W303" s="35">
        <f t="shared" si="35"/>
        <v>0</v>
      </c>
    </row>
    <row r="304" spans="1:23" ht="20.25" customHeight="1" x14ac:dyDescent="0.2">
      <c r="A304" s="59">
        <v>148</v>
      </c>
      <c r="B304" s="69" t="s">
        <v>371</v>
      </c>
      <c r="C304" s="61"/>
      <c r="D304" s="59">
        <v>1</v>
      </c>
      <c r="E304" s="59" t="s">
        <v>87</v>
      </c>
      <c r="F304" s="62">
        <v>16050000</v>
      </c>
      <c r="G304" s="63">
        <v>3210000</v>
      </c>
      <c r="H304" s="59"/>
      <c r="I304" s="64"/>
      <c r="J304" s="63"/>
      <c r="K304" s="60"/>
      <c r="L304" s="60"/>
      <c r="M304" s="60"/>
      <c r="N304" s="60"/>
      <c r="O304" s="65"/>
      <c r="P304" s="59">
        <v>2010</v>
      </c>
      <c r="Q304" s="61">
        <v>10</v>
      </c>
      <c r="R304" s="66">
        <f t="shared" si="29"/>
        <v>0.1</v>
      </c>
      <c r="S304" s="67">
        <f t="shared" si="30"/>
        <v>1605000</v>
      </c>
      <c r="T304" s="61">
        <f t="shared" si="31"/>
        <v>8</v>
      </c>
      <c r="U304" s="61"/>
      <c r="V304" s="68">
        <f t="shared" si="32"/>
        <v>12840000</v>
      </c>
      <c r="W304" s="35">
        <f t="shared" si="35"/>
        <v>3210000</v>
      </c>
    </row>
    <row r="305" spans="1:23" x14ac:dyDescent="0.2">
      <c r="A305" s="59">
        <f>+A304+1</f>
        <v>149</v>
      </c>
      <c r="B305" s="69" t="s">
        <v>372</v>
      </c>
      <c r="C305" s="61"/>
      <c r="D305" s="59">
        <v>4</v>
      </c>
      <c r="E305" s="59" t="s">
        <v>87</v>
      </c>
      <c r="F305" s="70">
        <v>68000000</v>
      </c>
      <c r="G305" s="63">
        <v>13600000</v>
      </c>
      <c r="H305" s="59"/>
      <c r="I305" s="64"/>
      <c r="J305" s="63"/>
      <c r="K305" s="60"/>
      <c r="L305" s="60"/>
      <c r="M305" s="60"/>
      <c r="N305" s="61"/>
      <c r="O305" s="65"/>
      <c r="P305" s="59">
        <v>2010</v>
      </c>
      <c r="Q305" s="61">
        <v>10</v>
      </c>
      <c r="R305" s="66">
        <f t="shared" si="29"/>
        <v>0.1</v>
      </c>
      <c r="S305" s="67">
        <f t="shared" si="30"/>
        <v>6800000</v>
      </c>
      <c r="T305" s="61">
        <f t="shared" si="31"/>
        <v>8</v>
      </c>
      <c r="U305" s="61"/>
      <c r="V305" s="68">
        <f t="shared" si="32"/>
        <v>54400000</v>
      </c>
      <c r="W305" s="35">
        <f t="shared" si="35"/>
        <v>13600000</v>
      </c>
    </row>
    <row r="306" spans="1:23" ht="30" x14ac:dyDescent="0.2">
      <c r="A306" s="59">
        <v>149</v>
      </c>
      <c r="B306" s="78" t="s">
        <v>373</v>
      </c>
      <c r="C306" s="61"/>
      <c r="D306" s="59">
        <v>1</v>
      </c>
      <c r="E306" s="59" t="s">
        <v>87</v>
      </c>
      <c r="F306" s="74">
        <v>29445000</v>
      </c>
      <c r="G306" s="63">
        <v>17667000</v>
      </c>
      <c r="H306" s="59"/>
      <c r="I306" s="64"/>
      <c r="J306" s="63"/>
      <c r="K306" s="60"/>
      <c r="L306" s="60"/>
      <c r="M306" s="60"/>
      <c r="N306" s="60"/>
      <c r="O306" s="65"/>
      <c r="P306" s="59">
        <v>2014</v>
      </c>
      <c r="Q306" s="61">
        <v>10</v>
      </c>
      <c r="R306" s="66">
        <f t="shared" si="29"/>
        <v>0.1</v>
      </c>
      <c r="S306" s="67">
        <f t="shared" si="30"/>
        <v>2944500</v>
      </c>
      <c r="T306" s="61">
        <f t="shared" si="31"/>
        <v>4</v>
      </c>
      <c r="U306" s="61"/>
      <c r="V306" s="68">
        <f t="shared" si="32"/>
        <v>11778000</v>
      </c>
      <c r="W306" s="35">
        <f t="shared" si="35"/>
        <v>17667000</v>
      </c>
    </row>
    <row r="307" spans="1:23" ht="30" x14ac:dyDescent="0.2">
      <c r="A307" s="59">
        <f>+A306+1</f>
        <v>150</v>
      </c>
      <c r="B307" s="69" t="s">
        <v>374</v>
      </c>
      <c r="C307" s="61"/>
      <c r="D307" s="59">
        <v>1</v>
      </c>
      <c r="E307" s="59" t="s">
        <v>87</v>
      </c>
      <c r="F307" s="74">
        <v>11385500</v>
      </c>
      <c r="G307" s="63">
        <v>0</v>
      </c>
      <c r="H307" s="59"/>
      <c r="I307" s="64"/>
      <c r="J307" s="63"/>
      <c r="K307" s="75"/>
      <c r="L307" s="75"/>
      <c r="M307" s="75"/>
      <c r="N307" s="60"/>
      <c r="O307" s="65"/>
      <c r="P307" s="76">
        <v>2002</v>
      </c>
      <c r="Q307" s="76">
        <v>10</v>
      </c>
      <c r="R307" s="66">
        <f t="shared" si="29"/>
        <v>0.1</v>
      </c>
      <c r="S307" s="67">
        <f t="shared" si="30"/>
        <v>1138550</v>
      </c>
      <c r="T307" s="61">
        <f t="shared" si="31"/>
        <v>16</v>
      </c>
      <c r="U307" s="61"/>
      <c r="V307" s="68">
        <f t="shared" si="32"/>
        <v>18216800</v>
      </c>
      <c r="W307" s="35">
        <f t="shared" si="35"/>
        <v>0</v>
      </c>
    </row>
    <row r="308" spans="1:23" x14ac:dyDescent="0.2">
      <c r="A308" s="59">
        <v>150</v>
      </c>
      <c r="B308" s="60" t="s">
        <v>375</v>
      </c>
      <c r="C308" s="73"/>
      <c r="D308" s="59">
        <v>2</v>
      </c>
      <c r="E308" s="59" t="s">
        <v>87</v>
      </c>
      <c r="F308" s="62">
        <v>15000000</v>
      </c>
      <c r="G308" s="63">
        <v>1500000</v>
      </c>
      <c r="H308" s="59"/>
      <c r="I308" s="64"/>
      <c r="J308" s="63"/>
      <c r="K308" s="60"/>
      <c r="L308" s="60"/>
      <c r="M308" s="60"/>
      <c r="N308" s="80"/>
      <c r="O308" s="65"/>
      <c r="P308" s="59">
        <v>2009</v>
      </c>
      <c r="Q308" s="61">
        <v>10</v>
      </c>
      <c r="R308" s="66">
        <f t="shared" si="29"/>
        <v>0.1</v>
      </c>
      <c r="S308" s="67">
        <f t="shared" si="30"/>
        <v>1500000</v>
      </c>
      <c r="T308" s="61">
        <f t="shared" si="31"/>
        <v>9</v>
      </c>
      <c r="U308" s="61"/>
      <c r="V308" s="68">
        <f t="shared" si="32"/>
        <v>13500000</v>
      </c>
      <c r="W308" s="35">
        <f t="shared" si="35"/>
        <v>1500000</v>
      </c>
    </row>
    <row r="309" spans="1:23" x14ac:dyDescent="0.2">
      <c r="A309" s="59">
        <f>+A308+1</f>
        <v>151</v>
      </c>
      <c r="B309" s="69" t="s">
        <v>376</v>
      </c>
      <c r="C309" s="61"/>
      <c r="D309" s="59">
        <v>1</v>
      </c>
      <c r="E309" s="59" t="s">
        <v>87</v>
      </c>
      <c r="F309" s="62">
        <v>98000000</v>
      </c>
      <c r="G309" s="63">
        <v>19600000</v>
      </c>
      <c r="H309" s="59"/>
      <c r="I309" s="64"/>
      <c r="J309" s="63"/>
      <c r="K309" s="60"/>
      <c r="L309" s="60"/>
      <c r="M309" s="60"/>
      <c r="N309" s="60"/>
      <c r="O309" s="65"/>
      <c r="P309" s="59">
        <v>2010</v>
      </c>
      <c r="Q309" s="61">
        <v>10</v>
      </c>
      <c r="R309" s="66">
        <f t="shared" si="29"/>
        <v>0.1</v>
      </c>
      <c r="S309" s="67">
        <f t="shared" si="30"/>
        <v>9800000</v>
      </c>
      <c r="T309" s="61">
        <f t="shared" si="31"/>
        <v>8</v>
      </c>
      <c r="U309" s="61"/>
      <c r="V309" s="68">
        <f t="shared" si="32"/>
        <v>78400000</v>
      </c>
      <c r="W309" s="35">
        <f t="shared" si="35"/>
        <v>19600000</v>
      </c>
    </row>
    <row r="310" spans="1:23" ht="30" x14ac:dyDescent="0.25">
      <c r="A310" s="59">
        <v>151</v>
      </c>
      <c r="B310" s="69" t="s">
        <v>377</v>
      </c>
      <c r="C310" s="61"/>
      <c r="D310" s="87">
        <v>1</v>
      </c>
      <c r="E310" s="59" t="s">
        <v>87</v>
      </c>
      <c r="F310" s="62">
        <v>86000000</v>
      </c>
      <c r="G310" s="63">
        <v>51600000</v>
      </c>
      <c r="H310" s="59"/>
      <c r="I310" s="64"/>
      <c r="J310" s="63"/>
      <c r="K310" s="69"/>
      <c r="L310" s="69"/>
      <c r="M310" s="69"/>
      <c r="N310" s="59"/>
      <c r="O310" s="69"/>
      <c r="P310" s="59">
        <v>2014</v>
      </c>
      <c r="Q310" s="59">
        <v>10</v>
      </c>
      <c r="R310" s="66">
        <f t="shared" si="29"/>
        <v>0.1</v>
      </c>
      <c r="S310" s="67">
        <f t="shared" si="30"/>
        <v>8600000</v>
      </c>
      <c r="T310" s="61">
        <f t="shared" si="31"/>
        <v>4</v>
      </c>
      <c r="U310" s="61"/>
      <c r="V310" s="68">
        <f t="shared" si="32"/>
        <v>34400000</v>
      </c>
      <c r="W310" s="97"/>
    </row>
    <row r="311" spans="1:23" ht="30" x14ac:dyDescent="0.2">
      <c r="A311" s="59">
        <f>+A310+1</f>
        <v>152</v>
      </c>
      <c r="B311" s="69" t="s">
        <v>378</v>
      </c>
      <c r="C311" s="61"/>
      <c r="D311" s="59">
        <v>1</v>
      </c>
      <c r="E311" s="59" t="s">
        <v>87</v>
      </c>
      <c r="F311" s="62">
        <v>123999600</v>
      </c>
      <c r="G311" s="63">
        <v>74399760</v>
      </c>
      <c r="H311" s="59"/>
      <c r="I311" s="64"/>
      <c r="J311" s="63"/>
      <c r="K311" s="60"/>
      <c r="L311" s="60"/>
      <c r="M311" s="60"/>
      <c r="N311" s="61"/>
      <c r="O311" s="65"/>
      <c r="P311" s="59">
        <v>2014</v>
      </c>
      <c r="Q311" s="61">
        <v>10</v>
      </c>
      <c r="R311" s="66">
        <f t="shared" si="29"/>
        <v>0.1</v>
      </c>
      <c r="S311" s="67">
        <f t="shared" si="30"/>
        <v>12399960</v>
      </c>
      <c r="T311" s="61">
        <f t="shared" si="31"/>
        <v>4</v>
      </c>
      <c r="U311" s="61"/>
      <c r="V311" s="68">
        <f t="shared" si="32"/>
        <v>49599840</v>
      </c>
    </row>
    <row r="312" spans="1:23" ht="27" customHeight="1" x14ac:dyDescent="0.2">
      <c r="A312" s="59">
        <v>152</v>
      </c>
      <c r="B312" s="78" t="s">
        <v>379</v>
      </c>
      <c r="C312" s="61"/>
      <c r="D312" s="59">
        <v>1</v>
      </c>
      <c r="E312" s="59" t="s">
        <v>87</v>
      </c>
      <c r="F312" s="70">
        <v>45000000</v>
      </c>
      <c r="G312" s="63">
        <v>13500000</v>
      </c>
      <c r="H312" s="59"/>
      <c r="I312" s="64"/>
      <c r="J312" s="63"/>
      <c r="K312" s="60"/>
      <c r="L312" s="60"/>
      <c r="M312" s="60"/>
      <c r="N312" s="61"/>
      <c r="O312" s="65"/>
      <c r="P312" s="59">
        <v>2011</v>
      </c>
      <c r="Q312" s="61">
        <v>10</v>
      </c>
      <c r="R312" s="66">
        <f t="shared" si="29"/>
        <v>0.1</v>
      </c>
      <c r="S312" s="67">
        <f t="shared" si="30"/>
        <v>4500000</v>
      </c>
      <c r="T312" s="61">
        <f t="shared" si="31"/>
        <v>7</v>
      </c>
      <c r="U312" s="61"/>
      <c r="V312" s="68">
        <f t="shared" si="32"/>
        <v>31500000</v>
      </c>
      <c r="W312" s="35">
        <f>IF(G312&lt;0,0,G312)</f>
        <v>13500000</v>
      </c>
    </row>
    <row r="313" spans="1:23" x14ac:dyDescent="0.25">
      <c r="A313" s="59">
        <f>+A312+1</f>
        <v>153</v>
      </c>
      <c r="B313" s="92" t="s">
        <v>380</v>
      </c>
      <c r="C313" s="61"/>
      <c r="D313" s="87">
        <v>1</v>
      </c>
      <c r="E313" s="59" t="s">
        <v>87</v>
      </c>
      <c r="F313" s="93">
        <v>88000000</v>
      </c>
      <c r="G313" s="63">
        <v>52800000</v>
      </c>
      <c r="H313" s="87"/>
      <c r="I313" s="94"/>
      <c r="J313" s="63"/>
      <c r="K313" s="69"/>
      <c r="L313" s="69"/>
      <c r="M313" s="69"/>
      <c r="N313" s="59"/>
      <c r="O313" s="69"/>
      <c r="P313" s="59">
        <v>2014</v>
      </c>
      <c r="Q313" s="59">
        <v>10</v>
      </c>
      <c r="R313" s="66">
        <f t="shared" si="29"/>
        <v>0.1</v>
      </c>
      <c r="S313" s="67">
        <f t="shared" si="30"/>
        <v>8800000</v>
      </c>
      <c r="T313" s="61">
        <f t="shared" si="31"/>
        <v>4</v>
      </c>
      <c r="U313" s="61"/>
      <c r="V313" s="68">
        <f t="shared" si="32"/>
        <v>35200000</v>
      </c>
      <c r="W313" s="97"/>
    </row>
    <row r="314" spans="1:23" ht="45" x14ac:dyDescent="0.25">
      <c r="A314" s="59">
        <v>153</v>
      </c>
      <c r="B314" s="78" t="s">
        <v>381</v>
      </c>
      <c r="C314" s="61"/>
      <c r="D314" s="76">
        <v>1</v>
      </c>
      <c r="E314" s="59" t="s">
        <v>87</v>
      </c>
      <c r="F314" s="62">
        <v>95000000</v>
      </c>
      <c r="G314" s="63">
        <v>57000000</v>
      </c>
      <c r="H314" s="59"/>
      <c r="I314" s="64"/>
      <c r="J314" s="63"/>
      <c r="K314" s="69"/>
      <c r="L314" s="69"/>
      <c r="M314" s="69"/>
      <c r="N314" s="59"/>
      <c r="O314" s="69"/>
      <c r="P314" s="59">
        <v>2014</v>
      </c>
      <c r="Q314" s="59">
        <v>10</v>
      </c>
      <c r="R314" s="66">
        <f t="shared" si="29"/>
        <v>0.1</v>
      </c>
      <c r="S314" s="67">
        <f t="shared" si="30"/>
        <v>9500000</v>
      </c>
      <c r="T314" s="61">
        <f t="shared" si="31"/>
        <v>4</v>
      </c>
      <c r="U314" s="61"/>
      <c r="V314" s="68">
        <f t="shared" si="32"/>
        <v>38000000</v>
      </c>
      <c r="W314" s="71"/>
    </row>
    <row r="315" spans="1:23" ht="30" x14ac:dyDescent="0.25">
      <c r="A315" s="59">
        <f>+A314+1</f>
        <v>154</v>
      </c>
      <c r="B315" s="69" t="s">
        <v>382</v>
      </c>
      <c r="C315" s="87"/>
      <c r="D315" s="87">
        <v>1</v>
      </c>
      <c r="E315" s="59" t="s">
        <v>87</v>
      </c>
      <c r="F315" s="70">
        <v>45000000</v>
      </c>
      <c r="G315" s="63">
        <v>18000000</v>
      </c>
      <c r="H315" s="59"/>
      <c r="I315" s="64"/>
      <c r="J315" s="63"/>
      <c r="K315" s="88"/>
      <c r="L315" s="88"/>
      <c r="M315" s="88"/>
      <c r="N315" s="88"/>
      <c r="O315" s="88"/>
      <c r="P315" s="59">
        <v>2012</v>
      </c>
      <c r="Q315" s="59">
        <v>10</v>
      </c>
      <c r="R315" s="66">
        <f t="shared" si="29"/>
        <v>0.1</v>
      </c>
      <c r="S315" s="67">
        <f t="shared" si="30"/>
        <v>4500000</v>
      </c>
      <c r="T315" s="61">
        <f t="shared" si="31"/>
        <v>6</v>
      </c>
      <c r="U315" s="61"/>
      <c r="V315" s="68">
        <f t="shared" si="32"/>
        <v>27000000</v>
      </c>
      <c r="W315" s="35">
        <f>IF(G315&lt;0,0,G315)</f>
        <v>18000000</v>
      </c>
    </row>
    <row r="316" spans="1:23" ht="30" x14ac:dyDescent="0.2">
      <c r="A316" s="59">
        <v>154</v>
      </c>
      <c r="B316" s="69" t="s">
        <v>383</v>
      </c>
      <c r="C316" s="61"/>
      <c r="D316" s="59">
        <v>1</v>
      </c>
      <c r="E316" s="59" t="s">
        <v>87</v>
      </c>
      <c r="F316" s="62">
        <v>32000000</v>
      </c>
      <c r="G316" s="63">
        <v>16000000</v>
      </c>
      <c r="H316" s="59"/>
      <c r="I316" s="64"/>
      <c r="J316" s="63"/>
      <c r="K316" s="60"/>
      <c r="L316" s="60"/>
      <c r="M316" s="60"/>
      <c r="N316" s="60"/>
      <c r="O316" s="65"/>
      <c r="P316" s="59">
        <v>2013</v>
      </c>
      <c r="Q316" s="61">
        <v>10</v>
      </c>
      <c r="R316" s="66">
        <f t="shared" si="29"/>
        <v>0.1</v>
      </c>
      <c r="S316" s="67">
        <f t="shared" si="30"/>
        <v>3200000</v>
      </c>
      <c r="T316" s="61">
        <f t="shared" si="31"/>
        <v>5</v>
      </c>
      <c r="U316" s="61"/>
      <c r="V316" s="68">
        <f t="shared" si="32"/>
        <v>16000000</v>
      </c>
      <c r="W316" s="35">
        <f>IF(G316&lt;0,0,G316)</f>
        <v>16000000</v>
      </c>
    </row>
    <row r="317" spans="1:23" ht="30" x14ac:dyDescent="0.25">
      <c r="A317" s="59">
        <f>+A316+1</f>
        <v>155</v>
      </c>
      <c r="B317" s="78" t="s">
        <v>384</v>
      </c>
      <c r="C317" s="61"/>
      <c r="D317" s="59">
        <v>1</v>
      </c>
      <c r="E317" s="59" t="s">
        <v>87</v>
      </c>
      <c r="F317" s="93">
        <v>48000000</v>
      </c>
      <c r="G317" s="63">
        <v>28800000</v>
      </c>
      <c r="H317" s="59"/>
      <c r="I317" s="94"/>
      <c r="J317" s="63"/>
      <c r="K317" s="69"/>
      <c r="L317" s="69"/>
      <c r="M317" s="69"/>
      <c r="N317" s="59"/>
      <c r="O317" s="69"/>
      <c r="P317" s="59">
        <v>2014</v>
      </c>
      <c r="Q317" s="59">
        <v>10</v>
      </c>
      <c r="R317" s="66">
        <f t="shared" si="29"/>
        <v>0.1</v>
      </c>
      <c r="S317" s="67">
        <f t="shared" si="30"/>
        <v>4800000</v>
      </c>
      <c r="T317" s="61">
        <f t="shared" si="31"/>
        <v>4</v>
      </c>
      <c r="U317" s="61"/>
      <c r="V317" s="68">
        <f t="shared" si="32"/>
        <v>19200000</v>
      </c>
    </row>
    <row r="318" spans="1:23" x14ac:dyDescent="0.25">
      <c r="A318" s="59">
        <v>155</v>
      </c>
      <c r="B318" s="92" t="s">
        <v>385</v>
      </c>
      <c r="C318" s="61"/>
      <c r="D318" s="59">
        <v>1</v>
      </c>
      <c r="E318" s="59" t="s">
        <v>87</v>
      </c>
      <c r="F318" s="93">
        <v>65000000</v>
      </c>
      <c r="G318" s="63">
        <v>39000000</v>
      </c>
      <c r="H318" s="59"/>
      <c r="I318" s="94"/>
      <c r="J318" s="63"/>
      <c r="K318" s="69"/>
      <c r="L318" s="69"/>
      <c r="M318" s="69"/>
      <c r="N318" s="59"/>
      <c r="O318" s="69"/>
      <c r="P318" s="59">
        <v>2014</v>
      </c>
      <c r="Q318" s="59">
        <v>10</v>
      </c>
      <c r="R318" s="66">
        <f t="shared" si="29"/>
        <v>0.1</v>
      </c>
      <c r="S318" s="67">
        <f t="shared" si="30"/>
        <v>6500000</v>
      </c>
      <c r="T318" s="61">
        <f t="shared" si="31"/>
        <v>4</v>
      </c>
      <c r="U318" s="61"/>
      <c r="V318" s="68">
        <f t="shared" si="32"/>
        <v>26000000</v>
      </c>
    </row>
    <row r="319" spans="1:23" ht="29.25" customHeight="1" x14ac:dyDescent="0.2">
      <c r="A319" s="59">
        <f>+A318+1</f>
        <v>156</v>
      </c>
      <c r="B319" s="69" t="s">
        <v>386</v>
      </c>
      <c r="C319" s="61"/>
      <c r="D319" s="59">
        <v>1</v>
      </c>
      <c r="E319" s="59" t="s">
        <v>87</v>
      </c>
      <c r="F319" s="70">
        <v>16500000</v>
      </c>
      <c r="G319" s="63">
        <v>3300000</v>
      </c>
      <c r="H319" s="59"/>
      <c r="I319" s="64"/>
      <c r="J319" s="63"/>
      <c r="K319" s="60"/>
      <c r="L319" s="60"/>
      <c r="M319" s="60"/>
      <c r="N319" s="61"/>
      <c r="O319" s="65"/>
      <c r="P319" s="59">
        <v>2010</v>
      </c>
      <c r="Q319" s="61">
        <v>10</v>
      </c>
      <c r="R319" s="66">
        <f t="shared" si="29"/>
        <v>0.1</v>
      </c>
      <c r="S319" s="67">
        <f t="shared" si="30"/>
        <v>1650000</v>
      </c>
      <c r="T319" s="61">
        <f t="shared" si="31"/>
        <v>8</v>
      </c>
      <c r="U319" s="61"/>
      <c r="V319" s="68">
        <f t="shared" si="32"/>
        <v>13200000</v>
      </c>
      <c r="W319" s="35">
        <f>IF(G319&lt;0,0,G319)</f>
        <v>3300000</v>
      </c>
    </row>
    <row r="320" spans="1:23" x14ac:dyDescent="0.2">
      <c r="A320" s="59">
        <v>156</v>
      </c>
      <c r="B320" s="69" t="s">
        <v>387</v>
      </c>
      <c r="C320" s="61"/>
      <c r="D320" s="59">
        <v>2</v>
      </c>
      <c r="E320" s="59" t="s">
        <v>87</v>
      </c>
      <c r="F320" s="70">
        <v>37000000</v>
      </c>
      <c r="G320" s="63">
        <v>11100000</v>
      </c>
      <c r="H320" s="59"/>
      <c r="I320" s="64"/>
      <c r="J320" s="63"/>
      <c r="K320" s="60"/>
      <c r="L320" s="60"/>
      <c r="M320" s="60"/>
      <c r="N320" s="61"/>
      <c r="O320" s="65"/>
      <c r="P320" s="59">
        <v>2011</v>
      </c>
      <c r="Q320" s="61">
        <v>10</v>
      </c>
      <c r="R320" s="66">
        <f t="shared" si="29"/>
        <v>0.1</v>
      </c>
      <c r="S320" s="67">
        <f t="shared" si="30"/>
        <v>3700000</v>
      </c>
      <c r="T320" s="61">
        <f t="shared" si="31"/>
        <v>7</v>
      </c>
      <c r="U320" s="61"/>
      <c r="V320" s="68">
        <f t="shared" si="32"/>
        <v>25900000</v>
      </c>
      <c r="W320" s="35">
        <f>IF(G320&lt;0,0,G320)</f>
        <v>11100000</v>
      </c>
    </row>
    <row r="321" spans="1:23" ht="30" x14ac:dyDescent="0.25">
      <c r="A321" s="59">
        <f>+A320+1</f>
        <v>157</v>
      </c>
      <c r="B321" s="78" t="s">
        <v>388</v>
      </c>
      <c r="C321" s="61"/>
      <c r="D321" s="59">
        <v>2</v>
      </c>
      <c r="E321" s="59" t="s">
        <v>87</v>
      </c>
      <c r="F321" s="93">
        <v>50000000</v>
      </c>
      <c r="G321" s="63">
        <v>30000000</v>
      </c>
      <c r="H321" s="59"/>
      <c r="I321" s="94"/>
      <c r="J321" s="63"/>
      <c r="K321" s="69"/>
      <c r="L321" s="69"/>
      <c r="M321" s="69"/>
      <c r="N321" s="59"/>
      <c r="O321" s="69"/>
      <c r="P321" s="59">
        <v>2014</v>
      </c>
      <c r="Q321" s="59">
        <v>10</v>
      </c>
      <c r="R321" s="66">
        <f t="shared" si="29"/>
        <v>0.1</v>
      </c>
      <c r="S321" s="67">
        <f t="shared" si="30"/>
        <v>5000000</v>
      </c>
      <c r="T321" s="61">
        <f t="shared" si="31"/>
        <v>4</v>
      </c>
      <c r="U321" s="61"/>
      <c r="V321" s="68">
        <f t="shared" si="32"/>
        <v>20000000</v>
      </c>
      <c r="W321" s="71"/>
    </row>
    <row r="322" spans="1:23" ht="30" x14ac:dyDescent="0.2">
      <c r="A322" s="59">
        <v>157</v>
      </c>
      <c r="B322" s="69" t="s">
        <v>389</v>
      </c>
      <c r="C322" s="61"/>
      <c r="D322" s="59">
        <v>1</v>
      </c>
      <c r="E322" s="59" t="s">
        <v>87</v>
      </c>
      <c r="F322" s="70">
        <v>30500000</v>
      </c>
      <c r="G322" s="63">
        <v>6100000</v>
      </c>
      <c r="H322" s="59"/>
      <c r="I322" s="64"/>
      <c r="J322" s="63"/>
      <c r="K322" s="60"/>
      <c r="L322" s="60"/>
      <c r="M322" s="60"/>
      <c r="N322" s="61"/>
      <c r="O322" s="65"/>
      <c r="P322" s="59">
        <v>2010</v>
      </c>
      <c r="Q322" s="61">
        <v>10</v>
      </c>
      <c r="R322" s="66">
        <f t="shared" si="29"/>
        <v>0.1</v>
      </c>
      <c r="S322" s="67">
        <f t="shared" si="30"/>
        <v>3050000</v>
      </c>
      <c r="T322" s="61">
        <f t="shared" si="31"/>
        <v>8</v>
      </c>
      <c r="U322" s="61"/>
      <c r="V322" s="68">
        <f t="shared" si="32"/>
        <v>24400000</v>
      </c>
      <c r="W322" s="35">
        <f t="shared" ref="W322:W333" si="36">IF(G322&lt;0,0,G322)</f>
        <v>6100000</v>
      </c>
    </row>
    <row r="323" spans="1:23" x14ac:dyDescent="0.2">
      <c r="A323" s="59">
        <f>+A322+1</f>
        <v>158</v>
      </c>
      <c r="B323" s="69" t="s">
        <v>390</v>
      </c>
      <c r="C323" s="61"/>
      <c r="D323" s="59">
        <v>1</v>
      </c>
      <c r="E323" s="59" t="s">
        <v>87</v>
      </c>
      <c r="F323" s="70">
        <v>60000000</v>
      </c>
      <c r="G323" s="63">
        <v>18000000</v>
      </c>
      <c r="H323" s="59"/>
      <c r="I323" s="64"/>
      <c r="J323" s="63"/>
      <c r="K323" s="60"/>
      <c r="L323" s="60"/>
      <c r="M323" s="60"/>
      <c r="N323" s="61"/>
      <c r="O323" s="65"/>
      <c r="P323" s="59">
        <v>2011</v>
      </c>
      <c r="Q323" s="61">
        <v>10</v>
      </c>
      <c r="R323" s="66">
        <f t="shared" si="29"/>
        <v>0.1</v>
      </c>
      <c r="S323" s="67">
        <f t="shared" si="30"/>
        <v>6000000</v>
      </c>
      <c r="T323" s="61">
        <f t="shared" si="31"/>
        <v>7</v>
      </c>
      <c r="U323" s="61"/>
      <c r="V323" s="68">
        <f t="shared" si="32"/>
        <v>42000000</v>
      </c>
      <c r="W323" s="35">
        <f t="shared" si="36"/>
        <v>18000000</v>
      </c>
    </row>
    <row r="324" spans="1:23" ht="45" x14ac:dyDescent="0.2">
      <c r="A324" s="59">
        <v>158</v>
      </c>
      <c r="B324" s="69" t="s">
        <v>391</v>
      </c>
      <c r="C324" s="61"/>
      <c r="D324" s="59">
        <v>1</v>
      </c>
      <c r="E324" s="59" t="s">
        <v>87</v>
      </c>
      <c r="F324" s="70">
        <v>45000000</v>
      </c>
      <c r="G324" s="63">
        <v>13500000</v>
      </c>
      <c r="H324" s="59"/>
      <c r="I324" s="64"/>
      <c r="J324" s="63"/>
      <c r="K324" s="60"/>
      <c r="L324" s="60"/>
      <c r="M324" s="60"/>
      <c r="N324" s="60"/>
      <c r="O324" s="65"/>
      <c r="P324" s="59">
        <v>2011</v>
      </c>
      <c r="Q324" s="61">
        <v>10</v>
      </c>
      <c r="R324" s="66">
        <f t="shared" si="29"/>
        <v>0.1</v>
      </c>
      <c r="S324" s="67">
        <f t="shared" si="30"/>
        <v>4500000</v>
      </c>
      <c r="T324" s="61">
        <f t="shared" si="31"/>
        <v>7</v>
      </c>
      <c r="U324" s="61"/>
      <c r="V324" s="68">
        <f t="shared" si="32"/>
        <v>31500000</v>
      </c>
      <c r="W324" s="35">
        <f t="shared" si="36"/>
        <v>13500000</v>
      </c>
    </row>
    <row r="325" spans="1:23" x14ac:dyDescent="0.2">
      <c r="A325" s="59">
        <f>+A324+1</f>
        <v>159</v>
      </c>
      <c r="B325" s="69" t="s">
        <v>392</v>
      </c>
      <c r="C325" s="61"/>
      <c r="D325" s="59">
        <v>1</v>
      </c>
      <c r="E325" s="59" t="s">
        <v>87</v>
      </c>
      <c r="F325" s="62">
        <v>306330000</v>
      </c>
      <c r="G325" s="63">
        <v>229747500</v>
      </c>
      <c r="H325" s="59"/>
      <c r="I325" s="64"/>
      <c r="J325" s="63"/>
      <c r="K325" s="75"/>
      <c r="L325" s="75"/>
      <c r="M325" s="75"/>
      <c r="N325" s="60"/>
      <c r="O325" s="75"/>
      <c r="P325" s="76">
        <v>2016</v>
      </c>
      <c r="Q325" s="76">
        <v>8</v>
      </c>
      <c r="R325" s="66">
        <f t="shared" si="29"/>
        <v>0.125</v>
      </c>
      <c r="S325" s="67">
        <f t="shared" si="30"/>
        <v>38291250</v>
      </c>
      <c r="T325" s="61">
        <f t="shared" si="31"/>
        <v>2</v>
      </c>
      <c r="U325" s="61"/>
      <c r="V325" s="68">
        <f t="shared" si="32"/>
        <v>76582500</v>
      </c>
      <c r="W325" s="35">
        <f t="shared" si="36"/>
        <v>229747500</v>
      </c>
    </row>
    <row r="326" spans="1:23" x14ac:dyDescent="0.2">
      <c r="A326" s="59">
        <v>159</v>
      </c>
      <c r="B326" s="69" t="s">
        <v>393</v>
      </c>
      <c r="C326" s="73"/>
      <c r="D326" s="59">
        <v>5</v>
      </c>
      <c r="E326" s="59" t="s">
        <v>87</v>
      </c>
      <c r="F326" s="62">
        <v>85000000</v>
      </c>
      <c r="G326" s="63">
        <v>17000000</v>
      </c>
      <c r="H326" s="59"/>
      <c r="I326" s="64"/>
      <c r="J326" s="63"/>
      <c r="K326" s="60"/>
      <c r="L326" s="60"/>
      <c r="M326" s="60"/>
      <c r="N326" s="80"/>
      <c r="O326" s="75"/>
      <c r="P326" s="59">
        <v>2010</v>
      </c>
      <c r="Q326" s="61">
        <v>10</v>
      </c>
      <c r="R326" s="66">
        <f t="shared" si="29"/>
        <v>0.1</v>
      </c>
      <c r="S326" s="67">
        <f t="shared" si="30"/>
        <v>8500000</v>
      </c>
      <c r="T326" s="61">
        <f t="shared" si="31"/>
        <v>8</v>
      </c>
      <c r="U326" s="61"/>
      <c r="V326" s="68">
        <f t="shared" si="32"/>
        <v>68000000</v>
      </c>
      <c r="W326" s="35">
        <f t="shared" si="36"/>
        <v>17000000</v>
      </c>
    </row>
    <row r="327" spans="1:23" ht="15" customHeight="1" x14ac:dyDescent="0.2">
      <c r="A327" s="59">
        <f>+A326+1</f>
        <v>160</v>
      </c>
      <c r="B327" s="69" t="s">
        <v>394</v>
      </c>
      <c r="C327" s="73"/>
      <c r="D327" s="59">
        <v>6</v>
      </c>
      <c r="E327" s="59" t="s">
        <v>87</v>
      </c>
      <c r="F327" s="62">
        <v>87000000</v>
      </c>
      <c r="G327" s="63">
        <v>17400000</v>
      </c>
      <c r="H327" s="59"/>
      <c r="I327" s="64"/>
      <c r="J327" s="63"/>
      <c r="K327" s="60"/>
      <c r="L327" s="60"/>
      <c r="M327" s="60"/>
      <c r="N327" s="80"/>
      <c r="O327" s="65"/>
      <c r="P327" s="59">
        <v>2010</v>
      </c>
      <c r="Q327" s="61">
        <v>10</v>
      </c>
      <c r="R327" s="66">
        <f t="shared" si="29"/>
        <v>0.1</v>
      </c>
      <c r="S327" s="67">
        <f t="shared" si="30"/>
        <v>8700000</v>
      </c>
      <c r="T327" s="61">
        <f t="shared" si="31"/>
        <v>8</v>
      </c>
      <c r="U327" s="61"/>
      <c r="V327" s="68">
        <f t="shared" si="32"/>
        <v>69600000</v>
      </c>
      <c r="W327" s="35">
        <f t="shared" si="36"/>
        <v>17400000</v>
      </c>
    </row>
    <row r="328" spans="1:23" x14ac:dyDescent="0.2">
      <c r="A328" s="59">
        <v>160</v>
      </c>
      <c r="B328" s="69" t="s">
        <v>395</v>
      </c>
      <c r="C328" s="61"/>
      <c r="D328" s="59">
        <v>1</v>
      </c>
      <c r="E328" s="59" t="s">
        <v>87</v>
      </c>
      <c r="F328" s="62">
        <v>17996000</v>
      </c>
      <c r="G328" s="63">
        <v>0</v>
      </c>
      <c r="H328" s="59"/>
      <c r="I328" s="64"/>
      <c r="J328" s="63"/>
      <c r="K328" s="60"/>
      <c r="L328" s="60"/>
      <c r="M328" s="60"/>
      <c r="N328" s="61"/>
      <c r="O328" s="65"/>
      <c r="P328" s="59">
        <v>1999</v>
      </c>
      <c r="Q328" s="61">
        <v>10</v>
      </c>
      <c r="R328" s="66">
        <f t="shared" si="29"/>
        <v>0.1</v>
      </c>
      <c r="S328" s="67">
        <f t="shared" si="30"/>
        <v>1799600</v>
      </c>
      <c r="T328" s="61">
        <f t="shared" si="31"/>
        <v>19</v>
      </c>
      <c r="U328" s="61"/>
      <c r="V328" s="68">
        <f t="shared" si="32"/>
        <v>34192400</v>
      </c>
      <c r="W328" s="35">
        <f t="shared" si="36"/>
        <v>0</v>
      </c>
    </row>
    <row r="329" spans="1:23" x14ac:dyDescent="0.2">
      <c r="A329" s="59">
        <f>+A328+1</f>
        <v>161</v>
      </c>
      <c r="B329" s="69" t="s">
        <v>396</v>
      </c>
      <c r="C329" s="61"/>
      <c r="D329" s="59">
        <v>1</v>
      </c>
      <c r="E329" s="59" t="s">
        <v>87</v>
      </c>
      <c r="F329" s="62">
        <v>17996000</v>
      </c>
      <c r="G329" s="63">
        <v>0</v>
      </c>
      <c r="H329" s="59"/>
      <c r="I329" s="64"/>
      <c r="J329" s="63"/>
      <c r="K329" s="60"/>
      <c r="L329" s="60"/>
      <c r="M329" s="60"/>
      <c r="N329" s="61"/>
      <c r="O329" s="65"/>
      <c r="P329" s="59">
        <v>1999</v>
      </c>
      <c r="Q329" s="61">
        <v>10</v>
      </c>
      <c r="R329" s="66">
        <f t="shared" si="29"/>
        <v>0.1</v>
      </c>
      <c r="S329" s="67">
        <f t="shared" si="30"/>
        <v>1799600</v>
      </c>
      <c r="T329" s="61">
        <f t="shared" si="31"/>
        <v>19</v>
      </c>
      <c r="U329" s="61"/>
      <c r="V329" s="68">
        <f t="shared" si="32"/>
        <v>34192400</v>
      </c>
      <c r="W329" s="35">
        <f t="shared" si="36"/>
        <v>0</v>
      </c>
    </row>
    <row r="330" spans="1:23" x14ac:dyDescent="0.2">
      <c r="A330" s="59">
        <v>161</v>
      </c>
      <c r="B330" s="69" t="s">
        <v>397</v>
      </c>
      <c r="C330" s="61"/>
      <c r="D330" s="59">
        <v>1</v>
      </c>
      <c r="E330" s="59" t="s">
        <v>87</v>
      </c>
      <c r="F330" s="62">
        <v>17996000</v>
      </c>
      <c r="G330" s="63">
        <v>0</v>
      </c>
      <c r="H330" s="59"/>
      <c r="I330" s="64"/>
      <c r="J330" s="63"/>
      <c r="K330" s="60"/>
      <c r="L330" s="60"/>
      <c r="M330" s="60"/>
      <c r="N330" s="61"/>
      <c r="O330" s="65"/>
      <c r="P330" s="59">
        <v>1999</v>
      </c>
      <c r="Q330" s="61">
        <v>10</v>
      </c>
      <c r="R330" s="66">
        <f t="shared" ref="R330:R393" si="37">100%/Q330</f>
        <v>0.1</v>
      </c>
      <c r="S330" s="67">
        <f t="shared" ref="S330:S393" si="38">F330/Q330</f>
        <v>1799600</v>
      </c>
      <c r="T330" s="61">
        <f t="shared" ref="T330:T393" si="39">2018-P330</f>
        <v>19</v>
      </c>
      <c r="U330" s="61"/>
      <c r="V330" s="68">
        <f t="shared" ref="V330:V393" si="40">S330*T330</f>
        <v>34192400</v>
      </c>
      <c r="W330" s="35">
        <f t="shared" si="36"/>
        <v>0</v>
      </c>
    </row>
    <row r="331" spans="1:23" ht="30" x14ac:dyDescent="0.2">
      <c r="A331" s="59">
        <f>+A330+1</f>
        <v>162</v>
      </c>
      <c r="B331" s="78" t="s">
        <v>398</v>
      </c>
      <c r="C331" s="61"/>
      <c r="D331" s="59">
        <v>2</v>
      </c>
      <c r="E331" s="59" t="s">
        <v>87</v>
      </c>
      <c r="F331" s="74">
        <v>403200000</v>
      </c>
      <c r="G331" s="63">
        <v>302400000</v>
      </c>
      <c r="H331" s="59"/>
      <c r="I331" s="64"/>
      <c r="J331" s="63"/>
      <c r="K331" s="60"/>
      <c r="L331" s="60"/>
      <c r="M331" s="60"/>
      <c r="N331" s="60"/>
      <c r="O331" s="65"/>
      <c r="P331" s="59">
        <v>2016</v>
      </c>
      <c r="Q331" s="61">
        <v>8</v>
      </c>
      <c r="R331" s="66">
        <f t="shared" si="37"/>
        <v>0.125</v>
      </c>
      <c r="S331" s="67">
        <f t="shared" si="38"/>
        <v>50400000</v>
      </c>
      <c r="T331" s="61">
        <f t="shared" si="39"/>
        <v>2</v>
      </c>
      <c r="U331" s="61"/>
      <c r="V331" s="68">
        <f t="shared" si="40"/>
        <v>100800000</v>
      </c>
      <c r="W331" s="35">
        <f t="shared" si="36"/>
        <v>302400000</v>
      </c>
    </row>
    <row r="332" spans="1:23" ht="45" x14ac:dyDescent="0.2">
      <c r="A332" s="59">
        <v>162</v>
      </c>
      <c r="B332" s="78" t="s">
        <v>399</v>
      </c>
      <c r="C332" s="61"/>
      <c r="D332" s="59">
        <v>1</v>
      </c>
      <c r="E332" s="59" t="s">
        <v>87</v>
      </c>
      <c r="F332" s="74">
        <v>305850000</v>
      </c>
      <c r="G332" s="63">
        <v>229387500</v>
      </c>
      <c r="H332" s="59"/>
      <c r="I332" s="64"/>
      <c r="J332" s="63"/>
      <c r="K332" s="60"/>
      <c r="L332" s="60"/>
      <c r="M332" s="60"/>
      <c r="N332" s="60"/>
      <c r="O332" s="65"/>
      <c r="P332" s="59">
        <v>2016</v>
      </c>
      <c r="Q332" s="61">
        <v>8</v>
      </c>
      <c r="R332" s="66">
        <f t="shared" si="37"/>
        <v>0.125</v>
      </c>
      <c r="S332" s="67">
        <f t="shared" si="38"/>
        <v>38231250</v>
      </c>
      <c r="T332" s="61">
        <f t="shared" si="39"/>
        <v>2</v>
      </c>
      <c r="U332" s="61"/>
      <c r="V332" s="68">
        <f t="shared" si="40"/>
        <v>76462500</v>
      </c>
      <c r="W332" s="35">
        <f t="shared" si="36"/>
        <v>229387500</v>
      </c>
    </row>
    <row r="333" spans="1:23" ht="30" x14ac:dyDescent="0.2">
      <c r="A333" s="59">
        <f>+A332+1</f>
        <v>163</v>
      </c>
      <c r="B333" s="69" t="s">
        <v>400</v>
      </c>
      <c r="C333" s="73"/>
      <c r="D333" s="59">
        <v>1</v>
      </c>
      <c r="E333" s="59" t="s">
        <v>87</v>
      </c>
      <c r="F333" s="62">
        <v>18036000</v>
      </c>
      <c r="G333" s="63">
        <v>3607200</v>
      </c>
      <c r="H333" s="59"/>
      <c r="I333" s="64"/>
      <c r="J333" s="63"/>
      <c r="K333" s="60"/>
      <c r="L333" s="60"/>
      <c r="M333" s="60"/>
      <c r="N333" s="80"/>
      <c r="O333" s="65"/>
      <c r="P333" s="59">
        <v>2010</v>
      </c>
      <c r="Q333" s="61">
        <v>10</v>
      </c>
      <c r="R333" s="66">
        <f t="shared" si="37"/>
        <v>0.1</v>
      </c>
      <c r="S333" s="67">
        <f t="shared" si="38"/>
        <v>1803600</v>
      </c>
      <c r="T333" s="61">
        <f t="shared" si="39"/>
        <v>8</v>
      </c>
      <c r="U333" s="61"/>
      <c r="V333" s="68">
        <f t="shared" si="40"/>
        <v>14428800</v>
      </c>
      <c r="W333" s="35">
        <f t="shared" si="36"/>
        <v>3607200</v>
      </c>
    </row>
    <row r="334" spans="1:23" x14ac:dyDescent="0.25">
      <c r="A334" s="59">
        <v>163</v>
      </c>
      <c r="B334" s="92" t="s">
        <v>401</v>
      </c>
      <c r="C334" s="61"/>
      <c r="D334" s="87">
        <v>1</v>
      </c>
      <c r="E334" s="59" t="s">
        <v>87</v>
      </c>
      <c r="F334" s="93">
        <v>80000000</v>
      </c>
      <c r="G334" s="63">
        <v>48000000</v>
      </c>
      <c r="H334" s="87"/>
      <c r="I334" s="94"/>
      <c r="J334" s="63"/>
      <c r="K334" s="69"/>
      <c r="L334" s="69"/>
      <c r="M334" s="69"/>
      <c r="N334" s="59"/>
      <c r="O334" s="69"/>
      <c r="P334" s="59">
        <v>2014</v>
      </c>
      <c r="Q334" s="59">
        <v>10</v>
      </c>
      <c r="R334" s="66">
        <f t="shared" si="37"/>
        <v>0.1</v>
      </c>
      <c r="S334" s="67">
        <f t="shared" si="38"/>
        <v>8000000</v>
      </c>
      <c r="T334" s="61">
        <f t="shared" si="39"/>
        <v>4</v>
      </c>
      <c r="U334" s="61"/>
      <c r="V334" s="68">
        <f t="shared" si="40"/>
        <v>32000000</v>
      </c>
      <c r="W334" s="97"/>
    </row>
    <row r="335" spans="1:23" ht="45.75" customHeight="1" x14ac:dyDescent="0.2">
      <c r="A335" s="59">
        <f>+A334+1</f>
        <v>164</v>
      </c>
      <c r="B335" s="78" t="s">
        <v>402</v>
      </c>
      <c r="C335" s="61"/>
      <c r="D335" s="59">
        <v>1</v>
      </c>
      <c r="E335" s="59" t="s">
        <v>87</v>
      </c>
      <c r="F335" s="74">
        <v>149690000</v>
      </c>
      <c r="G335" s="63">
        <v>112267500</v>
      </c>
      <c r="H335" s="59"/>
      <c r="I335" s="64"/>
      <c r="J335" s="63"/>
      <c r="K335" s="60"/>
      <c r="L335" s="60"/>
      <c r="M335" s="60"/>
      <c r="N335" s="60"/>
      <c r="O335" s="65"/>
      <c r="P335" s="59">
        <v>2016</v>
      </c>
      <c r="Q335" s="61">
        <v>8</v>
      </c>
      <c r="R335" s="66">
        <f t="shared" si="37"/>
        <v>0.125</v>
      </c>
      <c r="S335" s="67">
        <f t="shared" si="38"/>
        <v>18711250</v>
      </c>
      <c r="T335" s="61">
        <f t="shared" si="39"/>
        <v>2</v>
      </c>
      <c r="U335" s="61"/>
      <c r="V335" s="68">
        <f t="shared" si="40"/>
        <v>37422500</v>
      </c>
      <c r="W335" s="35">
        <f>IF(G335&lt;0,0,G335)</f>
        <v>112267500</v>
      </c>
    </row>
    <row r="336" spans="1:23" ht="31.5" customHeight="1" x14ac:dyDescent="0.2">
      <c r="A336" s="59">
        <v>164</v>
      </c>
      <c r="B336" s="69" t="s">
        <v>403</v>
      </c>
      <c r="C336" s="61"/>
      <c r="D336" s="59">
        <v>1</v>
      </c>
      <c r="E336" s="59" t="s">
        <v>87</v>
      </c>
      <c r="F336" s="62">
        <v>17130000</v>
      </c>
      <c r="G336" s="63">
        <v>1713000</v>
      </c>
      <c r="H336" s="59"/>
      <c r="I336" s="64"/>
      <c r="J336" s="63"/>
      <c r="K336" s="60"/>
      <c r="L336" s="60"/>
      <c r="M336" s="60"/>
      <c r="N336" s="60"/>
      <c r="O336" s="65"/>
      <c r="P336" s="59">
        <v>2009</v>
      </c>
      <c r="Q336" s="61">
        <v>10</v>
      </c>
      <c r="R336" s="66">
        <f t="shared" si="37"/>
        <v>0.1</v>
      </c>
      <c r="S336" s="67">
        <f t="shared" si="38"/>
        <v>1713000</v>
      </c>
      <c r="T336" s="61">
        <f t="shared" si="39"/>
        <v>9</v>
      </c>
      <c r="U336" s="61"/>
      <c r="V336" s="68">
        <f t="shared" si="40"/>
        <v>15417000</v>
      </c>
      <c r="W336" s="35">
        <f>IF(G336&lt;0,0,G336)</f>
        <v>1713000</v>
      </c>
    </row>
    <row r="337" spans="1:23" ht="45" x14ac:dyDescent="0.25">
      <c r="A337" s="59">
        <f>+A336+1</f>
        <v>165</v>
      </c>
      <c r="B337" s="86" t="s">
        <v>404</v>
      </c>
      <c r="C337" s="87"/>
      <c r="D337" s="87">
        <v>1</v>
      </c>
      <c r="E337" s="59" t="s">
        <v>87</v>
      </c>
      <c r="F337" s="70">
        <v>1001000000</v>
      </c>
      <c r="G337" s="63">
        <v>400400000</v>
      </c>
      <c r="H337" s="59"/>
      <c r="I337" s="64"/>
      <c r="J337" s="63"/>
      <c r="K337" s="88"/>
      <c r="L337" s="88"/>
      <c r="M337" s="88"/>
      <c r="N337" s="88"/>
      <c r="O337" s="88"/>
      <c r="P337" s="59">
        <v>2012</v>
      </c>
      <c r="Q337" s="59">
        <v>10</v>
      </c>
      <c r="R337" s="66">
        <f t="shared" si="37"/>
        <v>0.1</v>
      </c>
      <c r="S337" s="67">
        <f t="shared" si="38"/>
        <v>100100000</v>
      </c>
      <c r="T337" s="61">
        <f t="shared" si="39"/>
        <v>6</v>
      </c>
      <c r="U337" s="61"/>
      <c r="V337" s="68">
        <f t="shared" si="40"/>
        <v>600600000</v>
      </c>
      <c r="W337" s="35">
        <f>IF(G337&lt;0,0,G337)</f>
        <v>400400000</v>
      </c>
    </row>
    <row r="338" spans="1:23" x14ac:dyDescent="0.25">
      <c r="A338" s="59">
        <v>165</v>
      </c>
      <c r="B338" s="78" t="s">
        <v>405</v>
      </c>
      <c r="C338" s="61"/>
      <c r="D338" s="59">
        <v>1</v>
      </c>
      <c r="E338" s="59" t="s">
        <v>87</v>
      </c>
      <c r="F338" s="93">
        <v>90000000</v>
      </c>
      <c r="G338" s="63">
        <v>54000000</v>
      </c>
      <c r="H338" s="59"/>
      <c r="I338" s="94"/>
      <c r="J338" s="63"/>
      <c r="K338" s="69"/>
      <c r="L338" s="69"/>
      <c r="M338" s="69"/>
      <c r="N338" s="59"/>
      <c r="O338" s="69"/>
      <c r="P338" s="59">
        <v>2014</v>
      </c>
      <c r="Q338" s="59">
        <v>10</v>
      </c>
      <c r="R338" s="66">
        <f t="shared" si="37"/>
        <v>0.1</v>
      </c>
      <c r="S338" s="67">
        <f t="shared" si="38"/>
        <v>9000000</v>
      </c>
      <c r="T338" s="61">
        <f t="shared" si="39"/>
        <v>4</v>
      </c>
      <c r="U338" s="61"/>
      <c r="V338" s="68">
        <f t="shared" si="40"/>
        <v>36000000</v>
      </c>
      <c r="W338" s="71"/>
    </row>
    <row r="339" spans="1:23" ht="30" x14ac:dyDescent="0.2">
      <c r="A339" s="59">
        <f>+A338+1</f>
        <v>166</v>
      </c>
      <c r="B339" s="69" t="s">
        <v>406</v>
      </c>
      <c r="C339" s="61"/>
      <c r="D339" s="59">
        <v>1</v>
      </c>
      <c r="E339" s="59" t="s">
        <v>87</v>
      </c>
      <c r="F339" s="62">
        <v>8961000</v>
      </c>
      <c r="G339" s="63">
        <v>0</v>
      </c>
      <c r="H339" s="59"/>
      <c r="I339" s="64"/>
      <c r="J339" s="63"/>
      <c r="K339" s="60"/>
      <c r="L339" s="60"/>
      <c r="M339" s="60"/>
      <c r="N339" s="61"/>
      <c r="O339" s="65" t="s">
        <v>407</v>
      </c>
      <c r="P339" s="59">
        <v>2003</v>
      </c>
      <c r="Q339" s="61">
        <v>5</v>
      </c>
      <c r="R339" s="66">
        <f t="shared" si="37"/>
        <v>0.2</v>
      </c>
      <c r="S339" s="67">
        <f t="shared" si="38"/>
        <v>1792200</v>
      </c>
      <c r="T339" s="61">
        <f t="shared" si="39"/>
        <v>15</v>
      </c>
      <c r="U339" s="61"/>
      <c r="V339" s="68">
        <f t="shared" si="40"/>
        <v>26883000</v>
      </c>
      <c r="W339" s="35">
        <f>IF(G339&lt;0,0,G339)</f>
        <v>0</v>
      </c>
    </row>
    <row r="340" spans="1:23" ht="18" customHeight="1" x14ac:dyDescent="0.2">
      <c r="A340" s="59">
        <v>166</v>
      </c>
      <c r="B340" s="69" t="s">
        <v>408</v>
      </c>
      <c r="C340" s="61"/>
      <c r="D340" s="59">
        <v>1</v>
      </c>
      <c r="E340" s="59" t="s">
        <v>87</v>
      </c>
      <c r="F340" s="62">
        <v>60028500</v>
      </c>
      <c r="G340" s="63">
        <v>0</v>
      </c>
      <c r="H340" s="59"/>
      <c r="I340" s="79"/>
      <c r="J340" s="63"/>
      <c r="K340" s="60"/>
      <c r="L340" s="60"/>
      <c r="M340" s="60"/>
      <c r="N340" s="61"/>
      <c r="O340" s="75"/>
      <c r="P340" s="59">
        <v>2008</v>
      </c>
      <c r="Q340" s="61">
        <v>10</v>
      </c>
      <c r="R340" s="66">
        <f t="shared" si="37"/>
        <v>0.1</v>
      </c>
      <c r="S340" s="67">
        <f t="shared" si="38"/>
        <v>6002850</v>
      </c>
      <c r="T340" s="61">
        <f t="shared" si="39"/>
        <v>10</v>
      </c>
      <c r="U340" s="61"/>
      <c r="V340" s="68">
        <f t="shared" si="40"/>
        <v>60028500</v>
      </c>
      <c r="W340" s="35">
        <f>IF(G340&lt;0,0,G340)</f>
        <v>0</v>
      </c>
    </row>
    <row r="341" spans="1:23" ht="30" x14ac:dyDescent="0.2">
      <c r="A341" s="59">
        <f>+A340+1</f>
        <v>167</v>
      </c>
      <c r="B341" s="69" t="s">
        <v>409</v>
      </c>
      <c r="C341" s="61"/>
      <c r="D341" s="59">
        <v>1</v>
      </c>
      <c r="E341" s="59" t="s">
        <v>87</v>
      </c>
      <c r="F341" s="62">
        <v>45150000</v>
      </c>
      <c r="G341" s="63">
        <v>0</v>
      </c>
      <c r="H341" s="59"/>
      <c r="I341" s="79"/>
      <c r="J341" s="63"/>
      <c r="K341" s="60"/>
      <c r="L341" s="60"/>
      <c r="M341" s="60"/>
      <c r="N341" s="61"/>
      <c r="O341" s="75"/>
      <c r="P341" s="59">
        <v>2008</v>
      </c>
      <c r="Q341" s="61">
        <v>10</v>
      </c>
      <c r="R341" s="66">
        <f t="shared" si="37"/>
        <v>0.1</v>
      </c>
      <c r="S341" s="67">
        <f t="shared" si="38"/>
        <v>4515000</v>
      </c>
      <c r="T341" s="61">
        <f t="shared" si="39"/>
        <v>10</v>
      </c>
      <c r="U341" s="61"/>
      <c r="V341" s="68">
        <f t="shared" si="40"/>
        <v>45150000</v>
      </c>
      <c r="W341" s="35">
        <f>IF(G341&lt;0,0,G341)</f>
        <v>0</v>
      </c>
    </row>
    <row r="342" spans="1:23" ht="30" x14ac:dyDescent="0.2">
      <c r="A342" s="59">
        <v>167</v>
      </c>
      <c r="B342" s="69" t="s">
        <v>410</v>
      </c>
      <c r="C342" s="61"/>
      <c r="D342" s="59">
        <v>1</v>
      </c>
      <c r="E342" s="59" t="s">
        <v>87</v>
      </c>
      <c r="F342" s="62">
        <v>83380500</v>
      </c>
      <c r="G342" s="63">
        <v>0</v>
      </c>
      <c r="H342" s="59"/>
      <c r="I342" s="79"/>
      <c r="J342" s="63"/>
      <c r="K342" s="60"/>
      <c r="L342" s="60"/>
      <c r="M342" s="60"/>
      <c r="N342" s="61"/>
      <c r="O342" s="75"/>
      <c r="P342" s="59">
        <v>2008</v>
      </c>
      <c r="Q342" s="61">
        <v>10</v>
      </c>
      <c r="R342" s="66">
        <f t="shared" si="37"/>
        <v>0.1</v>
      </c>
      <c r="S342" s="67">
        <f t="shared" si="38"/>
        <v>8338050</v>
      </c>
      <c r="T342" s="61">
        <f t="shared" si="39"/>
        <v>10</v>
      </c>
      <c r="U342" s="61"/>
      <c r="V342" s="68">
        <f t="shared" si="40"/>
        <v>83380500</v>
      </c>
      <c r="W342" s="35">
        <f>IF(G342&lt;0,0,G342)</f>
        <v>0</v>
      </c>
    </row>
    <row r="343" spans="1:23" ht="30" x14ac:dyDescent="0.2">
      <c r="A343" s="59">
        <f>+A342+1</f>
        <v>168</v>
      </c>
      <c r="B343" s="69" t="s">
        <v>411</v>
      </c>
      <c r="C343" s="61"/>
      <c r="D343" s="59">
        <v>1</v>
      </c>
      <c r="E343" s="59" t="s">
        <v>87</v>
      </c>
      <c r="F343" s="62">
        <v>34681500</v>
      </c>
      <c r="G343" s="63">
        <v>0</v>
      </c>
      <c r="H343" s="59"/>
      <c r="I343" s="79"/>
      <c r="J343" s="63"/>
      <c r="K343" s="60"/>
      <c r="L343" s="60"/>
      <c r="M343" s="60"/>
      <c r="N343" s="61"/>
      <c r="O343" s="75"/>
      <c r="P343" s="59">
        <v>2008</v>
      </c>
      <c r="Q343" s="61">
        <v>10</v>
      </c>
      <c r="R343" s="66">
        <f t="shared" si="37"/>
        <v>0.1</v>
      </c>
      <c r="S343" s="67">
        <f t="shared" si="38"/>
        <v>3468150</v>
      </c>
      <c r="T343" s="61">
        <f t="shared" si="39"/>
        <v>10</v>
      </c>
      <c r="U343" s="61"/>
      <c r="V343" s="68">
        <f t="shared" si="40"/>
        <v>34681500</v>
      </c>
      <c r="W343" s="35">
        <f>IF(G343&lt;0,0,G343)</f>
        <v>0</v>
      </c>
    </row>
    <row r="344" spans="1:23" x14ac:dyDescent="0.2">
      <c r="A344" s="59">
        <v>168</v>
      </c>
      <c r="B344" s="78" t="s">
        <v>412</v>
      </c>
      <c r="C344" s="61"/>
      <c r="D344" s="59">
        <v>1</v>
      </c>
      <c r="E344" s="59" t="s">
        <v>87</v>
      </c>
      <c r="F344" s="74">
        <v>460278000</v>
      </c>
      <c r="G344" s="63">
        <v>402743250</v>
      </c>
      <c r="H344" s="59"/>
      <c r="I344" s="74"/>
      <c r="J344" s="63"/>
      <c r="K344" s="60"/>
      <c r="L344" s="60"/>
      <c r="M344" s="60"/>
      <c r="N344" s="60"/>
      <c r="O344" s="65"/>
      <c r="P344" s="59">
        <v>2017</v>
      </c>
      <c r="Q344" s="61">
        <v>8</v>
      </c>
      <c r="R344" s="66">
        <f t="shared" si="37"/>
        <v>0.125</v>
      </c>
      <c r="S344" s="67">
        <f t="shared" si="38"/>
        <v>57534750</v>
      </c>
      <c r="T344" s="61">
        <f t="shared" si="39"/>
        <v>1</v>
      </c>
      <c r="U344" s="61"/>
      <c r="V344" s="68">
        <f t="shared" si="40"/>
        <v>57534750</v>
      </c>
    </row>
    <row r="345" spans="1:23" x14ac:dyDescent="0.2">
      <c r="A345" s="59">
        <f>+A344+1</f>
        <v>169</v>
      </c>
      <c r="B345" s="69" t="s">
        <v>413</v>
      </c>
      <c r="C345" s="61"/>
      <c r="D345" s="59">
        <v>1</v>
      </c>
      <c r="E345" s="59" t="s">
        <v>87</v>
      </c>
      <c r="F345" s="62">
        <v>11992000</v>
      </c>
      <c r="G345" s="63">
        <v>0</v>
      </c>
      <c r="H345" s="59"/>
      <c r="I345" s="64"/>
      <c r="J345" s="63"/>
      <c r="K345" s="60"/>
      <c r="L345" s="60"/>
      <c r="M345" s="60"/>
      <c r="N345" s="61"/>
      <c r="O345" s="65"/>
      <c r="P345" s="59">
        <v>2002</v>
      </c>
      <c r="Q345" s="61">
        <v>10</v>
      </c>
      <c r="R345" s="66">
        <f t="shared" si="37"/>
        <v>0.1</v>
      </c>
      <c r="S345" s="67">
        <f t="shared" si="38"/>
        <v>1199200</v>
      </c>
      <c r="T345" s="61">
        <f t="shared" si="39"/>
        <v>16</v>
      </c>
      <c r="U345" s="61"/>
      <c r="V345" s="68">
        <f t="shared" si="40"/>
        <v>19187200</v>
      </c>
      <c r="W345" s="35">
        <f t="shared" ref="W345:W350" si="41">IF(G345&lt;0,0,G345)</f>
        <v>0</v>
      </c>
    </row>
    <row r="346" spans="1:23" ht="30" x14ac:dyDescent="0.2">
      <c r="A346" s="59">
        <v>169</v>
      </c>
      <c r="B346" s="69" t="s">
        <v>414</v>
      </c>
      <c r="C346" s="61"/>
      <c r="D346" s="59">
        <v>1</v>
      </c>
      <c r="E346" s="59" t="s">
        <v>87</v>
      </c>
      <c r="F346" s="74">
        <v>35420000</v>
      </c>
      <c r="G346" s="63">
        <v>0</v>
      </c>
      <c r="H346" s="59"/>
      <c r="I346" s="64"/>
      <c r="J346" s="63"/>
      <c r="K346" s="60"/>
      <c r="L346" s="60"/>
      <c r="M346" s="60"/>
      <c r="N346" s="61"/>
      <c r="O346" s="65"/>
      <c r="P346" s="59">
        <v>2007</v>
      </c>
      <c r="Q346" s="61">
        <v>10</v>
      </c>
      <c r="R346" s="66">
        <f t="shared" si="37"/>
        <v>0.1</v>
      </c>
      <c r="S346" s="67">
        <f t="shared" si="38"/>
        <v>3542000</v>
      </c>
      <c r="T346" s="61">
        <f t="shared" si="39"/>
        <v>11</v>
      </c>
      <c r="U346" s="61"/>
      <c r="V346" s="68">
        <f t="shared" si="40"/>
        <v>38962000</v>
      </c>
      <c r="W346" s="35">
        <f t="shared" si="41"/>
        <v>0</v>
      </c>
    </row>
    <row r="347" spans="1:23" ht="30" x14ac:dyDescent="0.2">
      <c r="A347" s="59">
        <f>+A346+1</f>
        <v>170</v>
      </c>
      <c r="B347" s="69" t="s">
        <v>414</v>
      </c>
      <c r="C347" s="61"/>
      <c r="D347" s="59">
        <v>1</v>
      </c>
      <c r="E347" s="59" t="s">
        <v>87</v>
      </c>
      <c r="F347" s="74">
        <v>35420000</v>
      </c>
      <c r="G347" s="63">
        <v>0</v>
      </c>
      <c r="H347" s="59"/>
      <c r="I347" s="64"/>
      <c r="J347" s="63"/>
      <c r="K347" s="60"/>
      <c r="L347" s="60"/>
      <c r="M347" s="60"/>
      <c r="N347" s="61"/>
      <c r="O347" s="65"/>
      <c r="P347" s="59">
        <v>2007</v>
      </c>
      <c r="Q347" s="61">
        <v>10</v>
      </c>
      <c r="R347" s="66">
        <f t="shared" si="37"/>
        <v>0.1</v>
      </c>
      <c r="S347" s="67">
        <f t="shared" si="38"/>
        <v>3542000</v>
      </c>
      <c r="T347" s="61">
        <f t="shared" si="39"/>
        <v>11</v>
      </c>
      <c r="U347" s="61"/>
      <c r="V347" s="68">
        <f t="shared" si="40"/>
        <v>38962000</v>
      </c>
      <c r="W347" s="35">
        <f t="shared" si="41"/>
        <v>0</v>
      </c>
    </row>
    <row r="348" spans="1:23" ht="30" x14ac:dyDescent="0.2">
      <c r="A348" s="59">
        <v>170</v>
      </c>
      <c r="B348" s="69" t="s">
        <v>414</v>
      </c>
      <c r="C348" s="61"/>
      <c r="D348" s="59">
        <v>1</v>
      </c>
      <c r="E348" s="59" t="s">
        <v>87</v>
      </c>
      <c r="F348" s="74">
        <v>35420000</v>
      </c>
      <c r="G348" s="63">
        <v>0</v>
      </c>
      <c r="H348" s="59"/>
      <c r="I348" s="64"/>
      <c r="J348" s="63"/>
      <c r="K348" s="60"/>
      <c r="L348" s="60"/>
      <c r="M348" s="60"/>
      <c r="N348" s="61"/>
      <c r="O348" s="65"/>
      <c r="P348" s="59">
        <v>2007</v>
      </c>
      <c r="Q348" s="61">
        <v>10</v>
      </c>
      <c r="R348" s="66">
        <f t="shared" si="37"/>
        <v>0.1</v>
      </c>
      <c r="S348" s="67">
        <f t="shared" si="38"/>
        <v>3542000</v>
      </c>
      <c r="T348" s="61">
        <f t="shared" si="39"/>
        <v>11</v>
      </c>
      <c r="U348" s="61"/>
      <c r="V348" s="68">
        <f t="shared" si="40"/>
        <v>38962000</v>
      </c>
      <c r="W348" s="35">
        <f t="shared" si="41"/>
        <v>0</v>
      </c>
    </row>
    <row r="349" spans="1:23" x14ac:dyDescent="0.2">
      <c r="A349" s="59">
        <f>+A348+1</f>
        <v>171</v>
      </c>
      <c r="B349" s="69" t="s">
        <v>415</v>
      </c>
      <c r="C349" s="61"/>
      <c r="D349" s="59">
        <v>4</v>
      </c>
      <c r="E349" s="59" t="s">
        <v>87</v>
      </c>
      <c r="F349" s="70">
        <v>62400000</v>
      </c>
      <c r="G349" s="63">
        <v>12480000</v>
      </c>
      <c r="H349" s="59"/>
      <c r="I349" s="64"/>
      <c r="J349" s="63"/>
      <c r="K349" s="60"/>
      <c r="L349" s="60"/>
      <c r="M349" s="60"/>
      <c r="N349" s="61"/>
      <c r="O349" s="65"/>
      <c r="P349" s="59">
        <v>2010</v>
      </c>
      <c r="Q349" s="61">
        <v>10</v>
      </c>
      <c r="R349" s="66">
        <f t="shared" si="37"/>
        <v>0.1</v>
      </c>
      <c r="S349" s="67">
        <f t="shared" si="38"/>
        <v>6240000</v>
      </c>
      <c r="T349" s="61">
        <f t="shared" si="39"/>
        <v>8</v>
      </c>
      <c r="U349" s="61"/>
      <c r="V349" s="68">
        <f t="shared" si="40"/>
        <v>49920000</v>
      </c>
      <c r="W349" s="35">
        <f t="shared" si="41"/>
        <v>12480000</v>
      </c>
    </row>
    <row r="350" spans="1:23" ht="45" x14ac:dyDescent="0.2">
      <c r="A350" s="59">
        <v>171</v>
      </c>
      <c r="B350" s="78" t="s">
        <v>416</v>
      </c>
      <c r="C350" s="61"/>
      <c r="D350" s="59">
        <v>1</v>
      </c>
      <c r="E350" s="59" t="s">
        <v>87</v>
      </c>
      <c r="F350" s="70">
        <v>34500000</v>
      </c>
      <c r="G350" s="63">
        <v>10350000</v>
      </c>
      <c r="H350" s="59"/>
      <c r="I350" s="64"/>
      <c r="J350" s="63"/>
      <c r="K350" s="60"/>
      <c r="L350" s="60"/>
      <c r="M350" s="60"/>
      <c r="N350" s="61"/>
      <c r="O350" s="65"/>
      <c r="P350" s="59">
        <v>2011</v>
      </c>
      <c r="Q350" s="61">
        <v>10</v>
      </c>
      <c r="R350" s="66">
        <f t="shared" si="37"/>
        <v>0.1</v>
      </c>
      <c r="S350" s="67">
        <f t="shared" si="38"/>
        <v>3450000</v>
      </c>
      <c r="T350" s="61">
        <f t="shared" si="39"/>
        <v>7</v>
      </c>
      <c r="U350" s="61"/>
      <c r="V350" s="68">
        <f t="shared" si="40"/>
        <v>24150000</v>
      </c>
      <c r="W350" s="35">
        <f t="shared" si="41"/>
        <v>10350000</v>
      </c>
    </row>
    <row r="351" spans="1:23" ht="30" x14ac:dyDescent="0.2">
      <c r="A351" s="59">
        <f>+A350+1</f>
        <v>172</v>
      </c>
      <c r="B351" s="78" t="s">
        <v>417</v>
      </c>
      <c r="C351" s="61"/>
      <c r="D351" s="59">
        <v>1</v>
      </c>
      <c r="E351" s="59" t="s">
        <v>87</v>
      </c>
      <c r="F351" s="74">
        <v>244352000</v>
      </c>
      <c r="G351" s="63">
        <v>213808000</v>
      </c>
      <c r="H351" s="59"/>
      <c r="I351" s="74"/>
      <c r="J351" s="63"/>
      <c r="K351" s="60"/>
      <c r="L351" s="60"/>
      <c r="M351" s="60"/>
      <c r="N351" s="60"/>
      <c r="O351" s="65"/>
      <c r="P351" s="59">
        <v>2017</v>
      </c>
      <c r="Q351" s="61">
        <v>8</v>
      </c>
      <c r="R351" s="66">
        <f t="shared" si="37"/>
        <v>0.125</v>
      </c>
      <c r="S351" s="67">
        <f t="shared" si="38"/>
        <v>30544000</v>
      </c>
      <c r="T351" s="61">
        <f t="shared" si="39"/>
        <v>1</v>
      </c>
      <c r="U351" s="61"/>
      <c r="V351" s="68">
        <f t="shared" si="40"/>
        <v>30544000</v>
      </c>
    </row>
    <row r="352" spans="1:23" x14ac:dyDescent="0.2">
      <c r="A352" s="59">
        <v>172</v>
      </c>
      <c r="B352" s="69" t="s">
        <v>418</v>
      </c>
      <c r="C352" s="82"/>
      <c r="D352" s="59">
        <v>4</v>
      </c>
      <c r="E352" s="59" t="s">
        <v>87</v>
      </c>
      <c r="F352" s="62">
        <v>305600000</v>
      </c>
      <c r="G352" s="63">
        <v>267400000</v>
      </c>
      <c r="H352" s="59"/>
      <c r="I352" s="62"/>
      <c r="J352" s="63"/>
      <c r="K352" s="60"/>
      <c r="L352" s="60"/>
      <c r="M352" s="60"/>
      <c r="N352" s="61"/>
      <c r="O352" s="65"/>
      <c r="P352" s="59">
        <v>2017</v>
      </c>
      <c r="Q352" s="61">
        <v>8</v>
      </c>
      <c r="R352" s="66">
        <f t="shared" si="37"/>
        <v>0.125</v>
      </c>
      <c r="S352" s="67">
        <f t="shared" si="38"/>
        <v>38200000</v>
      </c>
      <c r="T352" s="61">
        <f t="shared" si="39"/>
        <v>1</v>
      </c>
      <c r="U352" s="61"/>
      <c r="V352" s="68">
        <f t="shared" si="40"/>
        <v>38200000</v>
      </c>
    </row>
    <row r="353" spans="1:23" x14ac:dyDescent="0.2">
      <c r="A353" s="59">
        <f>+A352+1</f>
        <v>173</v>
      </c>
      <c r="B353" s="69" t="s">
        <v>419</v>
      </c>
      <c r="C353" s="82"/>
      <c r="D353" s="59">
        <v>4</v>
      </c>
      <c r="E353" s="59" t="s">
        <v>87</v>
      </c>
      <c r="F353" s="62">
        <v>356280000</v>
      </c>
      <c r="G353" s="63">
        <v>311745000</v>
      </c>
      <c r="H353" s="59"/>
      <c r="I353" s="62"/>
      <c r="J353" s="63"/>
      <c r="K353" s="60"/>
      <c r="L353" s="60"/>
      <c r="M353" s="60"/>
      <c r="N353" s="61"/>
      <c r="O353" s="65"/>
      <c r="P353" s="59">
        <v>2017</v>
      </c>
      <c r="Q353" s="61">
        <v>8</v>
      </c>
      <c r="R353" s="66">
        <f t="shared" si="37"/>
        <v>0.125</v>
      </c>
      <c r="S353" s="67">
        <f t="shared" si="38"/>
        <v>44535000</v>
      </c>
      <c r="T353" s="61">
        <f t="shared" si="39"/>
        <v>1</v>
      </c>
      <c r="U353" s="61"/>
      <c r="V353" s="68">
        <f t="shared" si="40"/>
        <v>44535000</v>
      </c>
    </row>
    <row r="354" spans="1:23" ht="30" x14ac:dyDescent="0.2">
      <c r="A354" s="59">
        <v>173</v>
      </c>
      <c r="B354" s="69" t="s">
        <v>420</v>
      </c>
      <c r="C354" s="61"/>
      <c r="D354" s="59">
        <v>4</v>
      </c>
      <c r="E354" s="59" t="s">
        <v>87</v>
      </c>
      <c r="F354" s="74">
        <v>38000000</v>
      </c>
      <c r="G354" s="63">
        <v>3800000</v>
      </c>
      <c r="H354" s="59"/>
      <c r="I354" s="64"/>
      <c r="J354" s="63"/>
      <c r="K354" s="60"/>
      <c r="L354" s="60"/>
      <c r="M354" s="60"/>
      <c r="N354" s="61"/>
      <c r="O354" s="65"/>
      <c r="P354" s="59">
        <v>2009</v>
      </c>
      <c r="Q354" s="61">
        <v>10</v>
      </c>
      <c r="R354" s="66">
        <f t="shared" si="37"/>
        <v>0.1</v>
      </c>
      <c r="S354" s="67">
        <f t="shared" si="38"/>
        <v>3800000</v>
      </c>
      <c r="T354" s="61">
        <f t="shared" si="39"/>
        <v>9</v>
      </c>
      <c r="U354" s="61"/>
      <c r="V354" s="68">
        <f t="shared" si="40"/>
        <v>34200000</v>
      </c>
      <c r="W354" s="35">
        <f>IF(G354&lt;0,0,G354)</f>
        <v>3800000</v>
      </c>
    </row>
    <row r="355" spans="1:23" ht="30" x14ac:dyDescent="0.2">
      <c r="A355" s="59">
        <f>+A354+1</f>
        <v>174</v>
      </c>
      <c r="B355" s="69" t="s">
        <v>421</v>
      </c>
      <c r="C355" s="82"/>
      <c r="D355" s="59">
        <v>3</v>
      </c>
      <c r="E355" s="59" t="s">
        <v>87</v>
      </c>
      <c r="F355" s="62">
        <v>126450000</v>
      </c>
      <c r="G355" s="63">
        <v>110643750</v>
      </c>
      <c r="H355" s="59"/>
      <c r="I355" s="62"/>
      <c r="J355" s="63"/>
      <c r="K355" s="60"/>
      <c r="L355" s="60"/>
      <c r="M355" s="60"/>
      <c r="N355" s="61"/>
      <c r="O355" s="65"/>
      <c r="P355" s="59">
        <v>2017</v>
      </c>
      <c r="Q355" s="61">
        <v>8</v>
      </c>
      <c r="R355" s="66">
        <f t="shared" si="37"/>
        <v>0.125</v>
      </c>
      <c r="S355" s="67">
        <f t="shared" si="38"/>
        <v>15806250</v>
      </c>
      <c r="T355" s="61">
        <f t="shared" si="39"/>
        <v>1</v>
      </c>
      <c r="U355" s="61"/>
      <c r="V355" s="68">
        <f t="shared" si="40"/>
        <v>15806250</v>
      </c>
    </row>
    <row r="356" spans="1:23" x14ac:dyDescent="0.2">
      <c r="A356" s="59">
        <v>174</v>
      </c>
      <c r="B356" s="69" t="s">
        <v>422</v>
      </c>
      <c r="C356" s="61"/>
      <c r="D356" s="59">
        <v>1</v>
      </c>
      <c r="E356" s="59" t="s">
        <v>87</v>
      </c>
      <c r="F356" s="70">
        <v>72000000</v>
      </c>
      <c r="G356" s="63">
        <v>21600000</v>
      </c>
      <c r="H356" s="59"/>
      <c r="I356" s="64"/>
      <c r="J356" s="63"/>
      <c r="K356" s="60"/>
      <c r="L356" s="60"/>
      <c r="M356" s="60"/>
      <c r="N356" s="61"/>
      <c r="O356" s="65"/>
      <c r="P356" s="59">
        <v>2011</v>
      </c>
      <c r="Q356" s="61">
        <v>10</v>
      </c>
      <c r="R356" s="66">
        <f t="shared" si="37"/>
        <v>0.1</v>
      </c>
      <c r="S356" s="67">
        <f t="shared" si="38"/>
        <v>7200000</v>
      </c>
      <c r="T356" s="61">
        <f t="shared" si="39"/>
        <v>7</v>
      </c>
      <c r="U356" s="61"/>
      <c r="V356" s="68">
        <f t="shared" si="40"/>
        <v>50400000</v>
      </c>
      <c r="W356" s="35">
        <f>IF(G356&lt;0,0,G356)</f>
        <v>21600000</v>
      </c>
    </row>
    <row r="357" spans="1:23" ht="30" x14ac:dyDescent="0.2">
      <c r="A357" s="59">
        <f>+A356+1</f>
        <v>175</v>
      </c>
      <c r="B357" s="69" t="s">
        <v>423</v>
      </c>
      <c r="C357" s="61"/>
      <c r="D357" s="59">
        <v>1</v>
      </c>
      <c r="E357" s="59" t="s">
        <v>87</v>
      </c>
      <c r="F357" s="74">
        <v>42000000</v>
      </c>
      <c r="G357" s="63">
        <v>12600000</v>
      </c>
      <c r="H357" s="59"/>
      <c r="I357" s="64"/>
      <c r="J357" s="63"/>
      <c r="K357" s="60"/>
      <c r="L357" s="60"/>
      <c r="M357" s="60"/>
      <c r="N357" s="61"/>
      <c r="O357" s="65"/>
      <c r="P357" s="59">
        <v>2011</v>
      </c>
      <c r="Q357" s="61">
        <v>10</v>
      </c>
      <c r="R357" s="66">
        <f t="shared" si="37"/>
        <v>0.1</v>
      </c>
      <c r="S357" s="67">
        <f t="shared" si="38"/>
        <v>4200000</v>
      </c>
      <c r="T357" s="61">
        <f t="shared" si="39"/>
        <v>7</v>
      </c>
      <c r="U357" s="61"/>
      <c r="V357" s="68">
        <f t="shared" si="40"/>
        <v>29400000</v>
      </c>
      <c r="W357" s="35">
        <f>IF(G357&lt;0,0,G357)</f>
        <v>12600000</v>
      </c>
    </row>
    <row r="358" spans="1:23" x14ac:dyDescent="0.2">
      <c r="A358" s="59">
        <v>175</v>
      </c>
      <c r="B358" s="69" t="s">
        <v>424</v>
      </c>
      <c r="C358" s="82"/>
      <c r="D358" s="59">
        <v>3</v>
      </c>
      <c r="E358" s="59" t="s">
        <v>87</v>
      </c>
      <c r="F358" s="62">
        <v>267000000</v>
      </c>
      <c r="G358" s="63">
        <v>233625000</v>
      </c>
      <c r="H358" s="59"/>
      <c r="I358" s="62"/>
      <c r="J358" s="63"/>
      <c r="K358" s="60"/>
      <c r="L358" s="60"/>
      <c r="M358" s="60"/>
      <c r="N358" s="61"/>
      <c r="O358" s="65"/>
      <c r="P358" s="59">
        <v>2017</v>
      </c>
      <c r="Q358" s="61">
        <v>8</v>
      </c>
      <c r="R358" s="66">
        <f t="shared" si="37"/>
        <v>0.125</v>
      </c>
      <c r="S358" s="67">
        <f t="shared" si="38"/>
        <v>33375000</v>
      </c>
      <c r="T358" s="61">
        <f t="shared" si="39"/>
        <v>1</v>
      </c>
      <c r="U358" s="61"/>
      <c r="V358" s="68">
        <f t="shared" si="40"/>
        <v>33375000</v>
      </c>
    </row>
    <row r="359" spans="1:23" x14ac:dyDescent="0.2">
      <c r="A359" s="59">
        <f>+A358+1</f>
        <v>176</v>
      </c>
      <c r="B359" s="69" t="s">
        <v>425</v>
      </c>
      <c r="C359" s="82"/>
      <c r="D359" s="59">
        <v>4</v>
      </c>
      <c r="E359" s="59" t="s">
        <v>87</v>
      </c>
      <c r="F359" s="62">
        <v>1120880000</v>
      </c>
      <c r="G359" s="63">
        <v>980770000</v>
      </c>
      <c r="H359" s="59"/>
      <c r="I359" s="62"/>
      <c r="J359" s="63"/>
      <c r="K359" s="60"/>
      <c r="L359" s="60"/>
      <c r="M359" s="60"/>
      <c r="N359" s="61"/>
      <c r="O359" s="65"/>
      <c r="P359" s="59">
        <v>2017</v>
      </c>
      <c r="Q359" s="61">
        <v>8</v>
      </c>
      <c r="R359" s="66">
        <f t="shared" si="37"/>
        <v>0.125</v>
      </c>
      <c r="S359" s="67">
        <f t="shared" si="38"/>
        <v>140110000</v>
      </c>
      <c r="T359" s="61">
        <f t="shared" si="39"/>
        <v>1</v>
      </c>
      <c r="U359" s="61"/>
      <c r="V359" s="68">
        <f t="shared" si="40"/>
        <v>140110000</v>
      </c>
    </row>
    <row r="360" spans="1:23" ht="30" x14ac:dyDescent="0.2">
      <c r="A360" s="59">
        <v>176</v>
      </c>
      <c r="B360" s="69" t="s">
        <v>426</v>
      </c>
      <c r="C360" s="61"/>
      <c r="D360" s="59">
        <v>2</v>
      </c>
      <c r="E360" s="59" t="s">
        <v>87</v>
      </c>
      <c r="F360" s="74">
        <v>72000000</v>
      </c>
      <c r="G360" s="63">
        <v>0</v>
      </c>
      <c r="H360" s="59"/>
      <c r="I360" s="64"/>
      <c r="J360" s="63"/>
      <c r="K360" s="60"/>
      <c r="L360" s="60"/>
      <c r="M360" s="60"/>
      <c r="N360" s="61"/>
      <c r="O360" s="65"/>
      <c r="P360" s="59">
        <v>2007</v>
      </c>
      <c r="Q360" s="61">
        <v>10</v>
      </c>
      <c r="R360" s="66">
        <f t="shared" si="37"/>
        <v>0.1</v>
      </c>
      <c r="S360" s="67">
        <f t="shared" si="38"/>
        <v>7200000</v>
      </c>
      <c r="T360" s="61">
        <f t="shared" si="39"/>
        <v>11</v>
      </c>
      <c r="U360" s="61"/>
      <c r="V360" s="68">
        <f t="shared" si="40"/>
        <v>79200000</v>
      </c>
      <c r="W360" s="35">
        <f>IF(G360&lt;0,0,G360)</f>
        <v>0</v>
      </c>
    </row>
    <row r="361" spans="1:23" ht="30" x14ac:dyDescent="0.2">
      <c r="A361" s="59">
        <f>+A360+1</f>
        <v>177</v>
      </c>
      <c r="B361" s="69" t="s">
        <v>427</v>
      </c>
      <c r="C361" s="61"/>
      <c r="D361" s="59">
        <v>1</v>
      </c>
      <c r="E361" s="59" t="s">
        <v>87</v>
      </c>
      <c r="F361" s="74">
        <v>148500000</v>
      </c>
      <c r="G361" s="63">
        <v>111375000</v>
      </c>
      <c r="H361" s="59"/>
      <c r="I361" s="79"/>
      <c r="J361" s="63"/>
      <c r="K361" s="60"/>
      <c r="L361" s="60"/>
      <c r="M361" s="60"/>
      <c r="N361" s="61"/>
      <c r="O361" s="65"/>
      <c r="P361" s="59">
        <v>2016</v>
      </c>
      <c r="Q361" s="61">
        <v>8</v>
      </c>
      <c r="R361" s="66">
        <f t="shared" si="37"/>
        <v>0.125</v>
      </c>
      <c r="S361" s="67">
        <f t="shared" si="38"/>
        <v>18562500</v>
      </c>
      <c r="T361" s="61">
        <f t="shared" si="39"/>
        <v>2</v>
      </c>
      <c r="U361" s="61"/>
      <c r="V361" s="68">
        <f t="shared" si="40"/>
        <v>37125000</v>
      </c>
    </row>
    <row r="362" spans="1:23" ht="30" x14ac:dyDescent="0.2">
      <c r="A362" s="59">
        <v>177</v>
      </c>
      <c r="B362" s="69" t="s">
        <v>428</v>
      </c>
      <c r="C362" s="73"/>
      <c r="D362" s="59">
        <v>1</v>
      </c>
      <c r="E362" s="59" t="s">
        <v>87</v>
      </c>
      <c r="F362" s="70">
        <v>21986800</v>
      </c>
      <c r="G362" s="63">
        <v>6596040</v>
      </c>
      <c r="H362" s="59"/>
      <c r="I362" s="64"/>
      <c r="J362" s="63"/>
      <c r="K362" s="60"/>
      <c r="L362" s="60"/>
      <c r="M362" s="60"/>
      <c r="N362" s="80"/>
      <c r="O362" s="65"/>
      <c r="P362" s="59">
        <v>2011</v>
      </c>
      <c r="Q362" s="61">
        <v>10</v>
      </c>
      <c r="R362" s="66">
        <f t="shared" si="37"/>
        <v>0.1</v>
      </c>
      <c r="S362" s="67">
        <f t="shared" si="38"/>
        <v>2198680</v>
      </c>
      <c r="T362" s="61">
        <f t="shared" si="39"/>
        <v>7</v>
      </c>
      <c r="U362" s="61"/>
      <c r="V362" s="68">
        <f t="shared" si="40"/>
        <v>15390760</v>
      </c>
      <c r="W362" s="35">
        <f>IF(G362&lt;0,0,G362)</f>
        <v>6596040</v>
      </c>
    </row>
    <row r="363" spans="1:23" x14ac:dyDescent="0.2">
      <c r="A363" s="59">
        <f>+A362+1</f>
        <v>178</v>
      </c>
      <c r="B363" s="69" t="s">
        <v>429</v>
      </c>
      <c r="C363" s="61"/>
      <c r="D363" s="59">
        <v>2</v>
      </c>
      <c r="E363" s="59" t="s">
        <v>87</v>
      </c>
      <c r="F363" s="62">
        <v>33000000</v>
      </c>
      <c r="G363" s="63">
        <v>0</v>
      </c>
      <c r="H363" s="59"/>
      <c r="I363" s="64"/>
      <c r="J363" s="63"/>
      <c r="K363" s="60"/>
      <c r="L363" s="60"/>
      <c r="M363" s="60"/>
      <c r="N363" s="61"/>
      <c r="O363" s="65"/>
      <c r="P363" s="59">
        <v>2007</v>
      </c>
      <c r="Q363" s="61">
        <v>10</v>
      </c>
      <c r="R363" s="66">
        <f t="shared" si="37"/>
        <v>0.1</v>
      </c>
      <c r="S363" s="67">
        <f t="shared" si="38"/>
        <v>3300000</v>
      </c>
      <c r="T363" s="61">
        <f t="shared" si="39"/>
        <v>11</v>
      </c>
      <c r="U363" s="61"/>
      <c r="V363" s="68">
        <f t="shared" si="40"/>
        <v>36300000</v>
      </c>
      <c r="W363" s="35">
        <f>IF(G363&lt;0,0,G363)</f>
        <v>0</v>
      </c>
    </row>
    <row r="364" spans="1:23" ht="30" x14ac:dyDescent="0.2">
      <c r="A364" s="59">
        <v>178</v>
      </c>
      <c r="B364" s="69" t="s">
        <v>430</v>
      </c>
      <c r="C364" s="61"/>
      <c r="D364" s="59">
        <v>1</v>
      </c>
      <c r="E364" s="59" t="s">
        <v>87</v>
      </c>
      <c r="F364" s="70">
        <v>35500000</v>
      </c>
      <c r="G364" s="63">
        <v>10650000</v>
      </c>
      <c r="H364" s="59"/>
      <c r="I364" s="64"/>
      <c r="J364" s="63"/>
      <c r="K364" s="60"/>
      <c r="L364" s="60"/>
      <c r="M364" s="60"/>
      <c r="N364" s="60"/>
      <c r="O364" s="65"/>
      <c r="P364" s="59">
        <v>2011</v>
      </c>
      <c r="Q364" s="61">
        <v>10</v>
      </c>
      <c r="R364" s="66">
        <f t="shared" si="37"/>
        <v>0.1</v>
      </c>
      <c r="S364" s="67">
        <f t="shared" si="38"/>
        <v>3550000</v>
      </c>
      <c r="T364" s="61">
        <f t="shared" si="39"/>
        <v>7</v>
      </c>
      <c r="U364" s="61"/>
      <c r="V364" s="68">
        <f t="shared" si="40"/>
        <v>24850000</v>
      </c>
      <c r="W364" s="35">
        <f>IF(G364&lt;0,0,G364)</f>
        <v>10650000</v>
      </c>
    </row>
    <row r="365" spans="1:23" ht="30" x14ac:dyDescent="0.2">
      <c r="A365" s="59">
        <f>+A364+1</f>
        <v>179</v>
      </c>
      <c r="B365" s="69" t="s">
        <v>430</v>
      </c>
      <c r="C365" s="61"/>
      <c r="D365" s="59">
        <v>1</v>
      </c>
      <c r="E365" s="59" t="s">
        <v>87</v>
      </c>
      <c r="F365" s="70">
        <v>35500000</v>
      </c>
      <c r="G365" s="63">
        <v>10650000</v>
      </c>
      <c r="H365" s="59"/>
      <c r="I365" s="64"/>
      <c r="J365" s="63"/>
      <c r="K365" s="60"/>
      <c r="L365" s="60"/>
      <c r="M365" s="60"/>
      <c r="N365" s="60"/>
      <c r="O365" s="65"/>
      <c r="P365" s="59">
        <v>2011</v>
      </c>
      <c r="Q365" s="61">
        <v>10</v>
      </c>
      <c r="R365" s="66">
        <f t="shared" si="37"/>
        <v>0.1</v>
      </c>
      <c r="S365" s="67">
        <f t="shared" si="38"/>
        <v>3550000</v>
      </c>
      <c r="T365" s="61">
        <f t="shared" si="39"/>
        <v>7</v>
      </c>
      <c r="U365" s="61"/>
      <c r="V365" s="68">
        <f t="shared" si="40"/>
        <v>24850000</v>
      </c>
      <c r="W365" s="35">
        <f>IF(G365&lt;0,0,G365)</f>
        <v>10650000</v>
      </c>
    </row>
    <row r="366" spans="1:23" ht="30" x14ac:dyDescent="0.2">
      <c r="A366" s="59">
        <v>179</v>
      </c>
      <c r="B366" s="69" t="s">
        <v>431</v>
      </c>
      <c r="C366" s="82"/>
      <c r="D366" s="59">
        <v>2</v>
      </c>
      <c r="E366" s="59" t="s">
        <v>87</v>
      </c>
      <c r="F366" s="62">
        <v>155040000</v>
      </c>
      <c r="G366" s="63">
        <v>135660000</v>
      </c>
      <c r="H366" s="59"/>
      <c r="I366" s="62"/>
      <c r="J366" s="63"/>
      <c r="K366" s="60"/>
      <c r="L366" s="60"/>
      <c r="M366" s="60"/>
      <c r="N366" s="61"/>
      <c r="O366" s="65"/>
      <c r="P366" s="59">
        <v>2017</v>
      </c>
      <c r="Q366" s="61">
        <v>8</v>
      </c>
      <c r="R366" s="66">
        <f t="shared" si="37"/>
        <v>0.125</v>
      </c>
      <c r="S366" s="67">
        <f t="shared" si="38"/>
        <v>19380000</v>
      </c>
      <c r="T366" s="61">
        <f t="shared" si="39"/>
        <v>1</v>
      </c>
      <c r="U366" s="61"/>
      <c r="V366" s="68">
        <f t="shared" si="40"/>
        <v>19380000</v>
      </c>
    </row>
    <row r="367" spans="1:23" x14ac:dyDescent="0.2">
      <c r="A367" s="59">
        <f>+A366+1</f>
        <v>180</v>
      </c>
      <c r="B367" s="69" t="s">
        <v>432</v>
      </c>
      <c r="C367" s="61"/>
      <c r="D367" s="59">
        <v>4</v>
      </c>
      <c r="E367" s="59" t="s">
        <v>87</v>
      </c>
      <c r="F367" s="70">
        <v>54000000</v>
      </c>
      <c r="G367" s="63">
        <v>10800000</v>
      </c>
      <c r="H367" s="59"/>
      <c r="I367" s="64"/>
      <c r="J367" s="63"/>
      <c r="K367" s="60"/>
      <c r="L367" s="60"/>
      <c r="M367" s="60"/>
      <c r="N367" s="61"/>
      <c r="O367" s="65"/>
      <c r="P367" s="59">
        <v>2010</v>
      </c>
      <c r="Q367" s="61">
        <v>10</v>
      </c>
      <c r="R367" s="66">
        <f t="shared" si="37"/>
        <v>0.1</v>
      </c>
      <c r="S367" s="67">
        <f t="shared" si="38"/>
        <v>5400000</v>
      </c>
      <c r="T367" s="61">
        <f t="shared" si="39"/>
        <v>8</v>
      </c>
      <c r="U367" s="61"/>
      <c r="V367" s="68">
        <f t="shared" si="40"/>
        <v>43200000</v>
      </c>
      <c r="W367" s="35">
        <f t="shared" ref="W367:W372" si="42">IF(G367&lt;0,0,G367)</f>
        <v>10800000</v>
      </c>
    </row>
    <row r="368" spans="1:23" s="71" customFormat="1" ht="30" x14ac:dyDescent="0.25">
      <c r="A368" s="59">
        <v>180</v>
      </c>
      <c r="B368" s="69" t="s">
        <v>433</v>
      </c>
      <c r="C368" s="61"/>
      <c r="D368" s="59">
        <v>1</v>
      </c>
      <c r="E368" s="59" t="s">
        <v>87</v>
      </c>
      <c r="F368" s="70">
        <v>35400000</v>
      </c>
      <c r="G368" s="63">
        <v>7080000</v>
      </c>
      <c r="H368" s="59"/>
      <c r="I368" s="64"/>
      <c r="J368" s="63"/>
      <c r="K368" s="60"/>
      <c r="L368" s="60"/>
      <c r="M368" s="60"/>
      <c r="N368" s="60"/>
      <c r="O368" s="65"/>
      <c r="P368" s="59">
        <v>2010</v>
      </c>
      <c r="Q368" s="61">
        <v>10</v>
      </c>
      <c r="R368" s="66">
        <f t="shared" si="37"/>
        <v>0.1</v>
      </c>
      <c r="S368" s="67">
        <f t="shared" si="38"/>
        <v>3540000</v>
      </c>
      <c r="T368" s="61">
        <f t="shared" si="39"/>
        <v>8</v>
      </c>
      <c r="U368" s="61"/>
      <c r="V368" s="68">
        <f t="shared" si="40"/>
        <v>28320000</v>
      </c>
      <c r="W368" s="35">
        <f t="shared" si="42"/>
        <v>7080000</v>
      </c>
    </row>
    <row r="369" spans="1:23" s="71" customFormat="1" ht="30" customHeight="1" x14ac:dyDescent="0.25">
      <c r="A369" s="59">
        <f>+A368+1</f>
        <v>181</v>
      </c>
      <c r="B369" s="69" t="s">
        <v>434</v>
      </c>
      <c r="C369" s="61"/>
      <c r="D369" s="59">
        <v>1</v>
      </c>
      <c r="E369" s="59" t="s">
        <v>87</v>
      </c>
      <c r="F369" s="70">
        <v>55000000</v>
      </c>
      <c r="G369" s="63">
        <v>16500000</v>
      </c>
      <c r="H369" s="59"/>
      <c r="I369" s="64"/>
      <c r="J369" s="63"/>
      <c r="K369" s="60"/>
      <c r="L369" s="60"/>
      <c r="M369" s="60"/>
      <c r="N369" s="61"/>
      <c r="O369" s="65"/>
      <c r="P369" s="59">
        <v>2011</v>
      </c>
      <c r="Q369" s="61">
        <v>10</v>
      </c>
      <c r="R369" s="66">
        <f t="shared" si="37"/>
        <v>0.1</v>
      </c>
      <c r="S369" s="67">
        <f t="shared" si="38"/>
        <v>5500000</v>
      </c>
      <c r="T369" s="61">
        <f t="shared" si="39"/>
        <v>7</v>
      </c>
      <c r="U369" s="61"/>
      <c r="V369" s="68">
        <f t="shared" si="40"/>
        <v>38500000</v>
      </c>
      <c r="W369" s="35">
        <f t="shared" si="42"/>
        <v>16500000</v>
      </c>
    </row>
    <row r="370" spans="1:23" s="71" customFormat="1" ht="45" x14ac:dyDescent="0.25">
      <c r="A370" s="59">
        <v>181</v>
      </c>
      <c r="B370" s="69" t="s">
        <v>435</v>
      </c>
      <c r="C370" s="61"/>
      <c r="D370" s="59">
        <v>1</v>
      </c>
      <c r="E370" s="59" t="s">
        <v>87</v>
      </c>
      <c r="F370" s="70">
        <v>39500000</v>
      </c>
      <c r="G370" s="63">
        <v>7900000</v>
      </c>
      <c r="H370" s="59"/>
      <c r="I370" s="64"/>
      <c r="J370" s="63"/>
      <c r="K370" s="60"/>
      <c r="L370" s="60"/>
      <c r="M370" s="60"/>
      <c r="N370" s="60"/>
      <c r="O370" s="65"/>
      <c r="P370" s="59">
        <v>2010</v>
      </c>
      <c r="Q370" s="61">
        <v>10</v>
      </c>
      <c r="R370" s="66">
        <f t="shared" si="37"/>
        <v>0.1</v>
      </c>
      <c r="S370" s="67">
        <f t="shared" si="38"/>
        <v>3950000</v>
      </c>
      <c r="T370" s="61">
        <f t="shared" si="39"/>
        <v>8</v>
      </c>
      <c r="U370" s="61"/>
      <c r="V370" s="68">
        <f t="shared" si="40"/>
        <v>31600000</v>
      </c>
      <c r="W370" s="35">
        <f t="shared" si="42"/>
        <v>7900000</v>
      </c>
    </row>
    <row r="371" spans="1:23" ht="30" x14ac:dyDescent="0.2">
      <c r="A371" s="59">
        <f>+A370+1</f>
        <v>182</v>
      </c>
      <c r="B371" s="69" t="s">
        <v>436</v>
      </c>
      <c r="C371" s="61"/>
      <c r="D371" s="59">
        <v>4</v>
      </c>
      <c r="E371" s="59" t="s">
        <v>87</v>
      </c>
      <c r="F371" s="70">
        <v>158000000</v>
      </c>
      <c r="G371" s="63">
        <v>31600000</v>
      </c>
      <c r="H371" s="59"/>
      <c r="I371" s="64"/>
      <c r="J371" s="63"/>
      <c r="K371" s="60"/>
      <c r="L371" s="60"/>
      <c r="M371" s="60"/>
      <c r="N371" s="60"/>
      <c r="O371" s="65"/>
      <c r="P371" s="59">
        <v>2010</v>
      </c>
      <c r="Q371" s="61">
        <v>10</v>
      </c>
      <c r="R371" s="66">
        <f t="shared" si="37"/>
        <v>0.1</v>
      </c>
      <c r="S371" s="67">
        <f t="shared" si="38"/>
        <v>15800000</v>
      </c>
      <c r="T371" s="61">
        <f t="shared" si="39"/>
        <v>8</v>
      </c>
      <c r="U371" s="61"/>
      <c r="V371" s="68">
        <f t="shared" si="40"/>
        <v>126400000</v>
      </c>
      <c r="W371" s="35">
        <f t="shared" si="42"/>
        <v>31600000</v>
      </c>
    </row>
    <row r="372" spans="1:23" ht="30" x14ac:dyDescent="0.2">
      <c r="A372" s="59">
        <v>182</v>
      </c>
      <c r="B372" s="69" t="s">
        <v>437</v>
      </c>
      <c r="C372" s="61"/>
      <c r="D372" s="59">
        <v>2</v>
      </c>
      <c r="E372" s="59" t="s">
        <v>87</v>
      </c>
      <c r="F372" s="70">
        <v>96000000</v>
      </c>
      <c r="G372" s="63">
        <v>19200000</v>
      </c>
      <c r="H372" s="59"/>
      <c r="I372" s="64"/>
      <c r="J372" s="63"/>
      <c r="K372" s="60"/>
      <c r="L372" s="60"/>
      <c r="M372" s="60"/>
      <c r="N372" s="61"/>
      <c r="O372" s="65"/>
      <c r="P372" s="59">
        <v>2010</v>
      </c>
      <c r="Q372" s="61">
        <v>10</v>
      </c>
      <c r="R372" s="66">
        <f t="shared" si="37"/>
        <v>0.1</v>
      </c>
      <c r="S372" s="67">
        <f t="shared" si="38"/>
        <v>9600000</v>
      </c>
      <c r="T372" s="61">
        <f t="shared" si="39"/>
        <v>8</v>
      </c>
      <c r="U372" s="61"/>
      <c r="V372" s="68">
        <f t="shared" si="40"/>
        <v>76800000</v>
      </c>
      <c r="W372" s="35">
        <f t="shared" si="42"/>
        <v>19200000</v>
      </c>
    </row>
    <row r="373" spans="1:23" x14ac:dyDescent="0.2">
      <c r="A373" s="59">
        <f>+A372+1</f>
        <v>183</v>
      </c>
      <c r="B373" s="69" t="s">
        <v>438</v>
      </c>
      <c r="C373" s="82"/>
      <c r="D373" s="59">
        <v>4</v>
      </c>
      <c r="E373" s="59" t="s">
        <v>87</v>
      </c>
      <c r="F373" s="62">
        <v>209800000</v>
      </c>
      <c r="G373" s="63">
        <v>183575000</v>
      </c>
      <c r="H373" s="59"/>
      <c r="I373" s="62"/>
      <c r="J373" s="63"/>
      <c r="K373" s="60"/>
      <c r="L373" s="60"/>
      <c r="M373" s="60"/>
      <c r="N373" s="61"/>
      <c r="O373" s="65"/>
      <c r="P373" s="59">
        <v>2017</v>
      </c>
      <c r="Q373" s="61">
        <v>8</v>
      </c>
      <c r="R373" s="66">
        <f t="shared" si="37"/>
        <v>0.125</v>
      </c>
      <c r="S373" s="67">
        <f t="shared" si="38"/>
        <v>26225000</v>
      </c>
      <c r="T373" s="61">
        <f t="shared" si="39"/>
        <v>1</v>
      </c>
      <c r="U373" s="61"/>
      <c r="V373" s="68">
        <f t="shared" si="40"/>
        <v>26225000</v>
      </c>
    </row>
    <row r="374" spans="1:23" x14ac:dyDescent="0.2">
      <c r="A374" s="59">
        <v>183</v>
      </c>
      <c r="B374" s="78" t="s">
        <v>439</v>
      </c>
      <c r="C374" s="61"/>
      <c r="D374" s="59">
        <v>1</v>
      </c>
      <c r="E374" s="59" t="s">
        <v>87</v>
      </c>
      <c r="F374" s="74">
        <v>78000000</v>
      </c>
      <c r="G374" s="63">
        <v>0</v>
      </c>
      <c r="H374" s="59"/>
      <c r="I374" s="64"/>
      <c r="J374" s="63"/>
      <c r="K374" s="60"/>
      <c r="L374" s="60"/>
      <c r="M374" s="60"/>
      <c r="N374" s="60"/>
      <c r="O374" s="65"/>
      <c r="P374" s="59">
        <v>2007</v>
      </c>
      <c r="Q374" s="61">
        <v>10</v>
      </c>
      <c r="R374" s="66">
        <f t="shared" si="37"/>
        <v>0.1</v>
      </c>
      <c r="S374" s="67">
        <f t="shared" si="38"/>
        <v>7800000</v>
      </c>
      <c r="T374" s="61">
        <f t="shared" si="39"/>
        <v>11</v>
      </c>
      <c r="U374" s="61"/>
      <c r="V374" s="68">
        <f t="shared" si="40"/>
        <v>85800000</v>
      </c>
      <c r="W374" s="35">
        <f t="shared" ref="W374:W383" si="43">IF(G374&lt;0,0,G374)</f>
        <v>0</v>
      </c>
    </row>
    <row r="375" spans="1:23" x14ac:dyDescent="0.2">
      <c r="A375" s="59">
        <f>+A374+1</f>
        <v>184</v>
      </c>
      <c r="B375" s="78" t="s">
        <v>440</v>
      </c>
      <c r="C375" s="61"/>
      <c r="D375" s="59">
        <v>1</v>
      </c>
      <c r="E375" s="59" t="s">
        <v>87</v>
      </c>
      <c r="F375" s="74">
        <v>68000000</v>
      </c>
      <c r="G375" s="63">
        <v>0</v>
      </c>
      <c r="H375" s="59"/>
      <c r="I375" s="64"/>
      <c r="J375" s="63"/>
      <c r="K375" s="60"/>
      <c r="L375" s="60"/>
      <c r="M375" s="60"/>
      <c r="N375" s="60"/>
      <c r="O375" s="65"/>
      <c r="P375" s="59">
        <v>2007</v>
      </c>
      <c r="Q375" s="61">
        <v>10</v>
      </c>
      <c r="R375" s="66">
        <f t="shared" si="37"/>
        <v>0.1</v>
      </c>
      <c r="S375" s="67">
        <f t="shared" si="38"/>
        <v>6800000</v>
      </c>
      <c r="T375" s="61">
        <f t="shared" si="39"/>
        <v>11</v>
      </c>
      <c r="U375" s="61"/>
      <c r="V375" s="68">
        <f t="shared" si="40"/>
        <v>74800000</v>
      </c>
      <c r="W375" s="35">
        <f t="shared" si="43"/>
        <v>0</v>
      </c>
    </row>
    <row r="376" spans="1:23" x14ac:dyDescent="0.2">
      <c r="A376" s="59">
        <v>184</v>
      </c>
      <c r="B376" s="69" t="s">
        <v>441</v>
      </c>
      <c r="C376" s="61"/>
      <c r="D376" s="59">
        <v>3</v>
      </c>
      <c r="E376" s="59" t="s">
        <v>87</v>
      </c>
      <c r="F376" s="70">
        <v>81000000</v>
      </c>
      <c r="G376" s="63">
        <v>16200000</v>
      </c>
      <c r="H376" s="59"/>
      <c r="I376" s="64"/>
      <c r="J376" s="63"/>
      <c r="K376" s="60"/>
      <c r="L376" s="60"/>
      <c r="M376" s="60"/>
      <c r="N376" s="61"/>
      <c r="O376" s="65"/>
      <c r="P376" s="59">
        <v>2010</v>
      </c>
      <c r="Q376" s="61">
        <v>10</v>
      </c>
      <c r="R376" s="66">
        <f t="shared" si="37"/>
        <v>0.1</v>
      </c>
      <c r="S376" s="67">
        <f t="shared" si="38"/>
        <v>8100000</v>
      </c>
      <c r="T376" s="61">
        <f t="shared" si="39"/>
        <v>8</v>
      </c>
      <c r="U376" s="61"/>
      <c r="V376" s="68">
        <f t="shared" si="40"/>
        <v>64800000</v>
      </c>
      <c r="W376" s="35">
        <f t="shared" si="43"/>
        <v>16200000</v>
      </c>
    </row>
    <row r="377" spans="1:23" x14ac:dyDescent="0.2">
      <c r="A377" s="59">
        <f>+A376+1</f>
        <v>185</v>
      </c>
      <c r="B377" s="69" t="s">
        <v>442</v>
      </c>
      <c r="C377" s="61"/>
      <c r="D377" s="59">
        <v>3</v>
      </c>
      <c r="E377" s="59" t="s">
        <v>87</v>
      </c>
      <c r="F377" s="70">
        <v>66000000</v>
      </c>
      <c r="G377" s="63">
        <v>6600000</v>
      </c>
      <c r="H377" s="59"/>
      <c r="I377" s="64"/>
      <c r="J377" s="63"/>
      <c r="K377" s="60"/>
      <c r="L377" s="60"/>
      <c r="M377" s="60"/>
      <c r="N377" s="60"/>
      <c r="O377" s="65"/>
      <c r="P377" s="59">
        <v>2009</v>
      </c>
      <c r="Q377" s="61">
        <v>10</v>
      </c>
      <c r="R377" s="66">
        <f t="shared" si="37"/>
        <v>0.1</v>
      </c>
      <c r="S377" s="67">
        <f t="shared" si="38"/>
        <v>6600000</v>
      </c>
      <c r="T377" s="61">
        <f t="shared" si="39"/>
        <v>9</v>
      </c>
      <c r="U377" s="61"/>
      <c r="V377" s="68">
        <f t="shared" si="40"/>
        <v>59400000</v>
      </c>
      <c r="W377" s="35">
        <f t="shared" si="43"/>
        <v>6600000</v>
      </c>
    </row>
    <row r="378" spans="1:23" ht="30" x14ac:dyDescent="0.2">
      <c r="A378" s="59">
        <v>185</v>
      </c>
      <c r="B378" s="69" t="s">
        <v>443</v>
      </c>
      <c r="C378" s="61"/>
      <c r="D378" s="59">
        <v>1</v>
      </c>
      <c r="E378" s="59" t="s">
        <v>87</v>
      </c>
      <c r="F378" s="70">
        <v>80000000</v>
      </c>
      <c r="G378" s="63">
        <v>24000000</v>
      </c>
      <c r="H378" s="59"/>
      <c r="I378" s="64"/>
      <c r="J378" s="63"/>
      <c r="K378" s="60"/>
      <c r="L378" s="60"/>
      <c r="M378" s="60"/>
      <c r="N378" s="61"/>
      <c r="O378" s="65"/>
      <c r="P378" s="59">
        <v>2011</v>
      </c>
      <c r="Q378" s="61">
        <v>10</v>
      </c>
      <c r="R378" s="66">
        <f t="shared" si="37"/>
        <v>0.1</v>
      </c>
      <c r="S378" s="67">
        <f t="shared" si="38"/>
        <v>8000000</v>
      </c>
      <c r="T378" s="61">
        <f t="shared" si="39"/>
        <v>7</v>
      </c>
      <c r="U378" s="61"/>
      <c r="V378" s="68">
        <f t="shared" si="40"/>
        <v>56000000</v>
      </c>
      <c r="W378" s="35">
        <f t="shared" si="43"/>
        <v>24000000</v>
      </c>
    </row>
    <row r="379" spans="1:23" x14ac:dyDescent="0.2">
      <c r="A379" s="59">
        <f>+A378+1</f>
        <v>186</v>
      </c>
      <c r="B379" s="69" t="s">
        <v>444</v>
      </c>
      <c r="C379" s="61"/>
      <c r="D379" s="59">
        <v>2</v>
      </c>
      <c r="E379" s="59" t="s">
        <v>87</v>
      </c>
      <c r="F379" s="70">
        <v>47000000</v>
      </c>
      <c r="G379" s="63">
        <v>9400000</v>
      </c>
      <c r="H379" s="59"/>
      <c r="I379" s="64"/>
      <c r="J379" s="63"/>
      <c r="K379" s="60"/>
      <c r="L379" s="60"/>
      <c r="M379" s="60"/>
      <c r="N379" s="61"/>
      <c r="O379" s="65"/>
      <c r="P379" s="59">
        <v>2010</v>
      </c>
      <c r="Q379" s="61">
        <v>10</v>
      </c>
      <c r="R379" s="66">
        <f t="shared" si="37"/>
        <v>0.1</v>
      </c>
      <c r="S379" s="67">
        <f t="shared" si="38"/>
        <v>4700000</v>
      </c>
      <c r="T379" s="61">
        <f t="shared" si="39"/>
        <v>8</v>
      </c>
      <c r="U379" s="61"/>
      <c r="V379" s="68">
        <f t="shared" si="40"/>
        <v>37600000</v>
      </c>
      <c r="W379" s="35">
        <f t="shared" si="43"/>
        <v>9400000</v>
      </c>
    </row>
    <row r="380" spans="1:23" x14ac:dyDescent="0.2">
      <c r="A380" s="59">
        <v>186</v>
      </c>
      <c r="B380" s="69" t="s">
        <v>445</v>
      </c>
      <c r="C380" s="61"/>
      <c r="D380" s="59">
        <v>2</v>
      </c>
      <c r="E380" s="59" t="s">
        <v>87</v>
      </c>
      <c r="F380" s="70">
        <v>35000000</v>
      </c>
      <c r="G380" s="63">
        <v>7000000</v>
      </c>
      <c r="H380" s="59"/>
      <c r="I380" s="64"/>
      <c r="J380" s="63"/>
      <c r="K380" s="60"/>
      <c r="L380" s="60"/>
      <c r="M380" s="60"/>
      <c r="N380" s="61"/>
      <c r="O380" s="65"/>
      <c r="P380" s="59">
        <v>2010</v>
      </c>
      <c r="Q380" s="61">
        <v>10</v>
      </c>
      <c r="R380" s="66">
        <f t="shared" si="37"/>
        <v>0.1</v>
      </c>
      <c r="S380" s="67">
        <f t="shared" si="38"/>
        <v>3500000</v>
      </c>
      <c r="T380" s="61">
        <f t="shared" si="39"/>
        <v>8</v>
      </c>
      <c r="U380" s="61"/>
      <c r="V380" s="68">
        <f t="shared" si="40"/>
        <v>28000000</v>
      </c>
      <c r="W380" s="35">
        <f t="shared" si="43"/>
        <v>7000000</v>
      </c>
    </row>
    <row r="381" spans="1:23" ht="30.75" customHeight="1" x14ac:dyDescent="0.2">
      <c r="A381" s="59">
        <f>+A380+1</f>
        <v>187</v>
      </c>
      <c r="B381" s="78" t="s">
        <v>446</v>
      </c>
      <c r="C381" s="61"/>
      <c r="D381" s="59">
        <v>1</v>
      </c>
      <c r="E381" s="59" t="s">
        <v>87</v>
      </c>
      <c r="F381" s="70">
        <v>35400000</v>
      </c>
      <c r="G381" s="63">
        <v>10620000</v>
      </c>
      <c r="H381" s="59"/>
      <c r="I381" s="64"/>
      <c r="J381" s="63"/>
      <c r="K381" s="60"/>
      <c r="L381" s="60"/>
      <c r="M381" s="60"/>
      <c r="N381" s="61"/>
      <c r="O381" s="65"/>
      <c r="P381" s="59">
        <v>2011</v>
      </c>
      <c r="Q381" s="61">
        <v>10</v>
      </c>
      <c r="R381" s="66">
        <f t="shared" si="37"/>
        <v>0.1</v>
      </c>
      <c r="S381" s="67">
        <f t="shared" si="38"/>
        <v>3540000</v>
      </c>
      <c r="T381" s="61">
        <f t="shared" si="39"/>
        <v>7</v>
      </c>
      <c r="U381" s="61"/>
      <c r="V381" s="68">
        <f t="shared" si="40"/>
        <v>24780000</v>
      </c>
      <c r="W381" s="35">
        <f t="shared" si="43"/>
        <v>10620000</v>
      </c>
    </row>
    <row r="382" spans="1:23" ht="18.75" customHeight="1" x14ac:dyDescent="0.2">
      <c r="A382" s="59">
        <v>187</v>
      </c>
      <c r="B382" s="69" t="s">
        <v>447</v>
      </c>
      <c r="C382" s="61"/>
      <c r="D382" s="59">
        <v>3</v>
      </c>
      <c r="E382" s="59" t="s">
        <v>87</v>
      </c>
      <c r="F382" s="70">
        <v>81000000</v>
      </c>
      <c r="G382" s="63">
        <v>24300000</v>
      </c>
      <c r="H382" s="59"/>
      <c r="I382" s="64"/>
      <c r="J382" s="63"/>
      <c r="K382" s="60"/>
      <c r="L382" s="60"/>
      <c r="M382" s="60"/>
      <c r="N382" s="61"/>
      <c r="O382" s="65"/>
      <c r="P382" s="59">
        <v>2011</v>
      </c>
      <c r="Q382" s="61">
        <v>10</v>
      </c>
      <c r="R382" s="66">
        <f t="shared" si="37"/>
        <v>0.1</v>
      </c>
      <c r="S382" s="67">
        <f t="shared" si="38"/>
        <v>8100000</v>
      </c>
      <c r="T382" s="61">
        <f t="shared" si="39"/>
        <v>7</v>
      </c>
      <c r="U382" s="61"/>
      <c r="V382" s="68">
        <f t="shared" si="40"/>
        <v>56700000</v>
      </c>
      <c r="W382" s="35">
        <f t="shared" si="43"/>
        <v>24300000</v>
      </c>
    </row>
    <row r="383" spans="1:23" ht="15.75" customHeight="1" x14ac:dyDescent="0.25">
      <c r="A383" s="59">
        <f>+A382+1</f>
        <v>188</v>
      </c>
      <c r="B383" s="86" t="s">
        <v>448</v>
      </c>
      <c r="C383" s="87"/>
      <c r="D383" s="87">
        <v>1</v>
      </c>
      <c r="E383" s="59" t="s">
        <v>87</v>
      </c>
      <c r="F383" s="91">
        <v>17569100</v>
      </c>
      <c r="G383" s="63">
        <v>7027640</v>
      </c>
      <c r="H383" s="87"/>
      <c r="I383" s="64"/>
      <c r="J383" s="63"/>
      <c r="K383" s="88"/>
      <c r="L383" s="88"/>
      <c r="M383" s="88"/>
      <c r="N383" s="88"/>
      <c r="O383" s="88"/>
      <c r="P383" s="59">
        <v>2012</v>
      </c>
      <c r="Q383" s="59">
        <v>10</v>
      </c>
      <c r="R383" s="66">
        <f t="shared" si="37"/>
        <v>0.1</v>
      </c>
      <c r="S383" s="67">
        <f t="shared" si="38"/>
        <v>1756910</v>
      </c>
      <c r="T383" s="61">
        <f t="shared" si="39"/>
        <v>6</v>
      </c>
      <c r="U383" s="61"/>
      <c r="V383" s="68">
        <f t="shared" si="40"/>
        <v>10541460</v>
      </c>
      <c r="W383" s="35">
        <f t="shared" si="43"/>
        <v>7027640</v>
      </c>
    </row>
    <row r="384" spans="1:23" x14ac:dyDescent="0.2">
      <c r="A384" s="59">
        <v>188</v>
      </c>
      <c r="B384" s="78" t="s">
        <v>449</v>
      </c>
      <c r="C384" s="61"/>
      <c r="D384" s="59">
        <v>2</v>
      </c>
      <c r="E384" s="59" t="s">
        <v>87</v>
      </c>
      <c r="F384" s="74">
        <v>683300000</v>
      </c>
      <c r="G384" s="63">
        <v>597887500</v>
      </c>
      <c r="H384" s="59"/>
      <c r="I384" s="74"/>
      <c r="J384" s="63"/>
      <c r="K384" s="60"/>
      <c r="L384" s="60"/>
      <c r="M384" s="60"/>
      <c r="N384" s="60"/>
      <c r="O384" s="65"/>
      <c r="P384" s="59">
        <v>2017</v>
      </c>
      <c r="Q384" s="61">
        <v>8</v>
      </c>
      <c r="R384" s="66">
        <f t="shared" si="37"/>
        <v>0.125</v>
      </c>
      <c r="S384" s="67">
        <f t="shared" si="38"/>
        <v>85412500</v>
      </c>
      <c r="T384" s="61">
        <f t="shared" si="39"/>
        <v>1</v>
      </c>
      <c r="U384" s="61"/>
      <c r="V384" s="68">
        <f t="shared" si="40"/>
        <v>85412500</v>
      </c>
    </row>
    <row r="385" spans="1:23" x14ac:dyDescent="0.2">
      <c r="A385" s="59">
        <f>+A384+1</f>
        <v>189</v>
      </c>
      <c r="B385" s="78" t="s">
        <v>450</v>
      </c>
      <c r="C385" s="61"/>
      <c r="D385" s="59">
        <v>1</v>
      </c>
      <c r="E385" s="59" t="s">
        <v>87</v>
      </c>
      <c r="F385" s="74">
        <v>421626000</v>
      </c>
      <c r="G385" s="63">
        <v>368922750</v>
      </c>
      <c r="H385" s="59"/>
      <c r="I385" s="74"/>
      <c r="J385" s="63"/>
      <c r="K385" s="60"/>
      <c r="L385" s="60"/>
      <c r="M385" s="60"/>
      <c r="N385" s="60"/>
      <c r="O385" s="65"/>
      <c r="P385" s="59">
        <v>2017</v>
      </c>
      <c r="Q385" s="61">
        <v>8</v>
      </c>
      <c r="R385" s="66">
        <f t="shared" si="37"/>
        <v>0.125</v>
      </c>
      <c r="S385" s="67">
        <f t="shared" si="38"/>
        <v>52703250</v>
      </c>
      <c r="T385" s="61">
        <f t="shared" si="39"/>
        <v>1</v>
      </c>
      <c r="U385" s="61"/>
      <c r="V385" s="68">
        <f t="shared" si="40"/>
        <v>52703250</v>
      </c>
    </row>
    <row r="386" spans="1:23" ht="30" x14ac:dyDescent="0.2">
      <c r="A386" s="59">
        <v>189</v>
      </c>
      <c r="B386" s="78" t="s">
        <v>451</v>
      </c>
      <c r="C386" s="61"/>
      <c r="D386" s="59">
        <v>1</v>
      </c>
      <c r="E386" s="59" t="s">
        <v>87</v>
      </c>
      <c r="F386" s="74">
        <v>70000000</v>
      </c>
      <c r="G386" s="63">
        <v>21000000</v>
      </c>
      <c r="H386" s="59"/>
      <c r="I386" s="64"/>
      <c r="J386" s="63"/>
      <c r="K386" s="60"/>
      <c r="L386" s="60"/>
      <c r="M386" s="60"/>
      <c r="N386" s="60"/>
      <c r="O386" s="65"/>
      <c r="P386" s="59">
        <v>2011</v>
      </c>
      <c r="Q386" s="61">
        <v>10</v>
      </c>
      <c r="R386" s="66">
        <f t="shared" si="37"/>
        <v>0.1</v>
      </c>
      <c r="S386" s="67">
        <f t="shared" si="38"/>
        <v>7000000</v>
      </c>
      <c r="T386" s="61">
        <f t="shared" si="39"/>
        <v>7</v>
      </c>
      <c r="U386" s="61"/>
      <c r="V386" s="68">
        <f t="shared" si="40"/>
        <v>49000000</v>
      </c>
      <c r="W386" s="35">
        <f>IF(G386&lt;0,0,G386)</f>
        <v>21000000</v>
      </c>
    </row>
    <row r="387" spans="1:23" x14ac:dyDescent="0.2">
      <c r="A387" s="59">
        <f>+A386+1</f>
        <v>190</v>
      </c>
      <c r="B387" s="78" t="s">
        <v>452</v>
      </c>
      <c r="C387" s="61"/>
      <c r="D387" s="59">
        <v>1</v>
      </c>
      <c r="E387" s="59" t="s">
        <v>87</v>
      </c>
      <c r="F387" s="74">
        <v>443647000</v>
      </c>
      <c r="G387" s="63">
        <v>388191125</v>
      </c>
      <c r="H387" s="59"/>
      <c r="I387" s="74"/>
      <c r="J387" s="63"/>
      <c r="K387" s="60"/>
      <c r="L387" s="60"/>
      <c r="M387" s="60"/>
      <c r="N387" s="60"/>
      <c r="O387" s="65"/>
      <c r="P387" s="59">
        <v>2017</v>
      </c>
      <c r="Q387" s="61">
        <v>8</v>
      </c>
      <c r="R387" s="66">
        <f t="shared" si="37"/>
        <v>0.125</v>
      </c>
      <c r="S387" s="67">
        <f t="shared" si="38"/>
        <v>55455875</v>
      </c>
      <c r="T387" s="61">
        <f t="shared" si="39"/>
        <v>1</v>
      </c>
      <c r="U387" s="61"/>
      <c r="V387" s="68">
        <f t="shared" si="40"/>
        <v>55455875</v>
      </c>
    </row>
    <row r="388" spans="1:23" x14ac:dyDescent="0.2">
      <c r="A388" s="59">
        <v>190</v>
      </c>
      <c r="B388" s="69" t="s">
        <v>453</v>
      </c>
      <c r="C388" s="61"/>
      <c r="D388" s="59">
        <v>1</v>
      </c>
      <c r="E388" s="59" t="s">
        <v>87</v>
      </c>
      <c r="F388" s="62">
        <v>51000000</v>
      </c>
      <c r="G388" s="63">
        <v>10200000</v>
      </c>
      <c r="H388" s="59"/>
      <c r="I388" s="64"/>
      <c r="J388" s="63"/>
      <c r="K388" s="60"/>
      <c r="L388" s="60"/>
      <c r="M388" s="60"/>
      <c r="N388" s="60"/>
      <c r="O388" s="65"/>
      <c r="P388" s="59">
        <v>2010</v>
      </c>
      <c r="Q388" s="61">
        <v>10</v>
      </c>
      <c r="R388" s="66">
        <f t="shared" si="37"/>
        <v>0.1</v>
      </c>
      <c r="S388" s="67">
        <f t="shared" si="38"/>
        <v>5100000</v>
      </c>
      <c r="T388" s="61">
        <f t="shared" si="39"/>
        <v>8</v>
      </c>
      <c r="U388" s="61"/>
      <c r="V388" s="68">
        <f t="shared" si="40"/>
        <v>40800000</v>
      </c>
      <c r="W388" s="35">
        <f>IF(G388&lt;0,0,G388)</f>
        <v>10200000</v>
      </c>
    </row>
    <row r="389" spans="1:23" ht="14.25" customHeight="1" x14ac:dyDescent="0.2">
      <c r="A389" s="59">
        <f>+A388+1</f>
        <v>191</v>
      </c>
      <c r="B389" s="78" t="s">
        <v>454</v>
      </c>
      <c r="C389" s="73"/>
      <c r="D389" s="59">
        <v>1</v>
      </c>
      <c r="E389" s="59" t="s">
        <v>87</v>
      </c>
      <c r="F389" s="62">
        <v>50977142</v>
      </c>
      <c r="G389" s="63">
        <v>38232856.5</v>
      </c>
      <c r="H389" s="59"/>
      <c r="I389" s="79"/>
      <c r="J389" s="63"/>
      <c r="K389" s="60"/>
      <c r="L389" s="60"/>
      <c r="M389" s="60"/>
      <c r="N389" s="80"/>
      <c r="O389" s="65" t="s">
        <v>455</v>
      </c>
      <c r="P389" s="59">
        <v>2016</v>
      </c>
      <c r="Q389" s="61">
        <v>8</v>
      </c>
      <c r="R389" s="66">
        <f t="shared" si="37"/>
        <v>0.125</v>
      </c>
      <c r="S389" s="67">
        <f t="shared" si="38"/>
        <v>6372142.75</v>
      </c>
      <c r="T389" s="61">
        <f t="shared" si="39"/>
        <v>2</v>
      </c>
      <c r="U389" s="61"/>
      <c r="V389" s="68">
        <f t="shared" si="40"/>
        <v>12744285.5</v>
      </c>
      <c r="W389" s="35">
        <f>IF(G389&lt;0,0,G389)</f>
        <v>38232856.5</v>
      </c>
    </row>
    <row r="390" spans="1:23" ht="15" customHeight="1" x14ac:dyDescent="0.2">
      <c r="A390" s="59">
        <v>191</v>
      </c>
      <c r="B390" s="69" t="s">
        <v>456</v>
      </c>
      <c r="C390" s="73"/>
      <c r="D390" s="59">
        <v>3</v>
      </c>
      <c r="E390" s="59" t="s">
        <v>87</v>
      </c>
      <c r="F390" s="62">
        <v>19500000</v>
      </c>
      <c r="G390" s="63">
        <v>3900000</v>
      </c>
      <c r="H390" s="59"/>
      <c r="I390" s="64"/>
      <c r="J390" s="63"/>
      <c r="K390" s="60"/>
      <c r="L390" s="60"/>
      <c r="M390" s="60"/>
      <c r="N390" s="80"/>
      <c r="O390" s="65"/>
      <c r="P390" s="59">
        <v>2010</v>
      </c>
      <c r="Q390" s="61">
        <v>10</v>
      </c>
      <c r="R390" s="66">
        <f t="shared" si="37"/>
        <v>0.1</v>
      </c>
      <c r="S390" s="67">
        <f t="shared" si="38"/>
        <v>1950000</v>
      </c>
      <c r="T390" s="61">
        <f t="shared" si="39"/>
        <v>8</v>
      </c>
      <c r="U390" s="61"/>
      <c r="V390" s="68">
        <f t="shared" si="40"/>
        <v>15600000</v>
      </c>
      <c r="W390" s="35">
        <f>IF(G390&lt;0,0,G390)</f>
        <v>3900000</v>
      </c>
    </row>
    <row r="391" spans="1:23" ht="18" customHeight="1" x14ac:dyDescent="0.2">
      <c r="A391" s="59">
        <f>+A390+1</f>
        <v>192</v>
      </c>
      <c r="B391" s="69" t="s">
        <v>457</v>
      </c>
      <c r="C391" s="61"/>
      <c r="D391" s="59">
        <v>3</v>
      </c>
      <c r="E391" s="59" t="s">
        <v>87</v>
      </c>
      <c r="F391" s="62">
        <v>37500000</v>
      </c>
      <c r="G391" s="63">
        <v>0</v>
      </c>
      <c r="H391" s="59"/>
      <c r="I391" s="64"/>
      <c r="J391" s="63"/>
      <c r="K391" s="60"/>
      <c r="L391" s="60"/>
      <c r="M391" s="60"/>
      <c r="N391" s="61"/>
      <c r="O391" s="65"/>
      <c r="P391" s="59">
        <v>2007</v>
      </c>
      <c r="Q391" s="61">
        <v>10</v>
      </c>
      <c r="R391" s="66">
        <f t="shared" si="37"/>
        <v>0.1</v>
      </c>
      <c r="S391" s="67">
        <f t="shared" si="38"/>
        <v>3750000</v>
      </c>
      <c r="T391" s="61">
        <f t="shared" si="39"/>
        <v>11</v>
      </c>
      <c r="U391" s="61"/>
      <c r="V391" s="68">
        <f t="shared" si="40"/>
        <v>41250000</v>
      </c>
      <c r="W391" s="35">
        <f>IF(G391&lt;0,0,G391)</f>
        <v>0</v>
      </c>
    </row>
    <row r="392" spans="1:23" ht="30" x14ac:dyDescent="0.2">
      <c r="A392" s="59">
        <v>192</v>
      </c>
      <c r="B392" s="69" t="s">
        <v>458</v>
      </c>
      <c r="C392" s="61"/>
      <c r="D392" s="59">
        <v>2</v>
      </c>
      <c r="E392" s="59" t="s">
        <v>87</v>
      </c>
      <c r="F392" s="62">
        <v>50000000</v>
      </c>
      <c r="G392" s="63">
        <v>5000000</v>
      </c>
      <c r="H392" s="59"/>
      <c r="I392" s="64"/>
      <c r="J392" s="63"/>
      <c r="K392" s="60"/>
      <c r="L392" s="60"/>
      <c r="M392" s="60"/>
      <c r="N392" s="60"/>
      <c r="O392" s="65"/>
      <c r="P392" s="59">
        <v>2009</v>
      </c>
      <c r="Q392" s="61">
        <v>10</v>
      </c>
      <c r="R392" s="66">
        <f t="shared" si="37"/>
        <v>0.1</v>
      </c>
      <c r="S392" s="67">
        <f t="shared" si="38"/>
        <v>5000000</v>
      </c>
      <c r="T392" s="61">
        <f t="shared" si="39"/>
        <v>9</v>
      </c>
      <c r="U392" s="61"/>
      <c r="V392" s="68">
        <f t="shared" si="40"/>
        <v>45000000</v>
      </c>
      <c r="W392" s="35">
        <f>IF(G392&lt;0,0,G392)</f>
        <v>5000000</v>
      </c>
    </row>
    <row r="393" spans="1:23" ht="30" x14ac:dyDescent="0.2">
      <c r="A393" s="59">
        <f>+A392+1</f>
        <v>193</v>
      </c>
      <c r="B393" s="69" t="s">
        <v>459</v>
      </c>
      <c r="C393" s="82"/>
      <c r="D393" s="59">
        <v>2</v>
      </c>
      <c r="E393" s="59" t="s">
        <v>87</v>
      </c>
      <c r="F393" s="62">
        <v>220200000</v>
      </c>
      <c r="G393" s="63">
        <v>192675000</v>
      </c>
      <c r="H393" s="59"/>
      <c r="I393" s="62"/>
      <c r="J393" s="63"/>
      <c r="K393" s="60"/>
      <c r="L393" s="60"/>
      <c r="M393" s="60"/>
      <c r="N393" s="61"/>
      <c r="O393" s="65"/>
      <c r="P393" s="59">
        <v>2017</v>
      </c>
      <c r="Q393" s="61">
        <v>8</v>
      </c>
      <c r="R393" s="66">
        <f t="shared" si="37"/>
        <v>0.125</v>
      </c>
      <c r="S393" s="67">
        <f t="shared" si="38"/>
        <v>27525000</v>
      </c>
      <c r="T393" s="61">
        <f t="shared" si="39"/>
        <v>1</v>
      </c>
      <c r="U393" s="61"/>
      <c r="V393" s="68">
        <f t="shared" si="40"/>
        <v>27525000</v>
      </c>
    </row>
    <row r="394" spans="1:23" ht="30" x14ac:dyDescent="0.2">
      <c r="A394" s="59">
        <v>193</v>
      </c>
      <c r="B394" s="69" t="s">
        <v>460</v>
      </c>
      <c r="C394" s="82"/>
      <c r="D394" s="59">
        <v>1</v>
      </c>
      <c r="E394" s="59" t="s">
        <v>87</v>
      </c>
      <c r="F394" s="62">
        <v>494950000</v>
      </c>
      <c r="G394" s="63">
        <v>433081250</v>
      </c>
      <c r="H394" s="59"/>
      <c r="I394" s="62"/>
      <c r="J394" s="63"/>
      <c r="K394" s="60"/>
      <c r="L394" s="60"/>
      <c r="M394" s="60"/>
      <c r="N394" s="61"/>
      <c r="O394" s="65"/>
      <c r="P394" s="59">
        <v>2017</v>
      </c>
      <c r="Q394" s="61">
        <v>8</v>
      </c>
      <c r="R394" s="66">
        <f t="shared" ref="R394:R457" si="44">100%/Q394</f>
        <v>0.125</v>
      </c>
      <c r="S394" s="67">
        <f t="shared" ref="S394:S457" si="45">F394/Q394</f>
        <v>61868750</v>
      </c>
      <c r="T394" s="61">
        <f t="shared" ref="T394:T457" si="46">2018-P394</f>
        <v>1</v>
      </c>
      <c r="U394" s="61"/>
      <c r="V394" s="68">
        <f t="shared" ref="V394:V457" si="47">S394*T394</f>
        <v>61868750</v>
      </c>
    </row>
    <row r="395" spans="1:23" ht="30" x14ac:dyDescent="0.2">
      <c r="A395" s="59">
        <f>+A394+1</f>
        <v>194</v>
      </c>
      <c r="B395" s="69" t="s">
        <v>461</v>
      </c>
      <c r="C395" s="61"/>
      <c r="D395" s="59">
        <v>1</v>
      </c>
      <c r="E395" s="59" t="s">
        <v>87</v>
      </c>
      <c r="F395" s="62">
        <v>27877000</v>
      </c>
      <c r="G395" s="63">
        <v>8363100</v>
      </c>
      <c r="H395" s="59"/>
      <c r="I395" s="64"/>
      <c r="J395" s="63"/>
      <c r="K395" s="60"/>
      <c r="L395" s="60"/>
      <c r="M395" s="60"/>
      <c r="N395" s="61"/>
      <c r="O395" s="65"/>
      <c r="P395" s="59">
        <v>2011</v>
      </c>
      <c r="Q395" s="61">
        <v>10</v>
      </c>
      <c r="R395" s="66">
        <f t="shared" si="44"/>
        <v>0.1</v>
      </c>
      <c r="S395" s="67">
        <f t="shared" si="45"/>
        <v>2787700</v>
      </c>
      <c r="T395" s="61">
        <f t="shared" si="46"/>
        <v>7</v>
      </c>
      <c r="U395" s="61"/>
      <c r="V395" s="68">
        <f t="shared" si="47"/>
        <v>19513900</v>
      </c>
      <c r="W395" s="35">
        <f>IF(G395&lt;0,0,G395)</f>
        <v>8363100</v>
      </c>
    </row>
    <row r="396" spans="1:23" x14ac:dyDescent="0.2">
      <c r="A396" s="59">
        <v>194</v>
      </c>
      <c r="B396" s="78" t="s">
        <v>462</v>
      </c>
      <c r="C396" s="61"/>
      <c r="D396" s="59">
        <v>2</v>
      </c>
      <c r="E396" s="59" t="s">
        <v>87</v>
      </c>
      <c r="F396" s="74">
        <v>69012000</v>
      </c>
      <c r="G396" s="63">
        <v>60385500</v>
      </c>
      <c r="H396" s="59"/>
      <c r="I396" s="74"/>
      <c r="J396" s="63"/>
      <c r="K396" s="60"/>
      <c r="L396" s="60"/>
      <c r="M396" s="60"/>
      <c r="N396" s="60"/>
      <c r="O396" s="65"/>
      <c r="P396" s="59">
        <v>2017</v>
      </c>
      <c r="Q396" s="61">
        <v>8</v>
      </c>
      <c r="R396" s="66">
        <f t="shared" si="44"/>
        <v>0.125</v>
      </c>
      <c r="S396" s="67">
        <f t="shared" si="45"/>
        <v>8626500</v>
      </c>
      <c r="T396" s="61">
        <f t="shared" si="46"/>
        <v>1</v>
      </c>
      <c r="U396" s="61"/>
      <c r="V396" s="68">
        <f t="shared" si="47"/>
        <v>8626500</v>
      </c>
    </row>
    <row r="397" spans="1:23" ht="30" x14ac:dyDescent="0.2">
      <c r="A397" s="59">
        <f>+A396+1</f>
        <v>195</v>
      </c>
      <c r="B397" s="69" t="s">
        <v>463</v>
      </c>
      <c r="C397" s="61"/>
      <c r="D397" s="59">
        <v>1</v>
      </c>
      <c r="E397" s="59" t="s">
        <v>87</v>
      </c>
      <c r="F397" s="62">
        <v>95000000</v>
      </c>
      <c r="G397" s="63">
        <v>59375000</v>
      </c>
      <c r="H397" s="59"/>
      <c r="I397" s="64"/>
      <c r="J397" s="63"/>
      <c r="K397" s="60"/>
      <c r="L397" s="60"/>
      <c r="M397" s="60"/>
      <c r="N397" s="60"/>
      <c r="O397" s="65"/>
      <c r="P397" s="59">
        <v>2015</v>
      </c>
      <c r="Q397" s="61">
        <v>8</v>
      </c>
      <c r="R397" s="66">
        <f t="shared" si="44"/>
        <v>0.125</v>
      </c>
      <c r="S397" s="67">
        <f t="shared" si="45"/>
        <v>11875000</v>
      </c>
      <c r="T397" s="61">
        <f t="shared" si="46"/>
        <v>3</v>
      </c>
      <c r="U397" s="61"/>
      <c r="V397" s="68">
        <f t="shared" si="47"/>
        <v>35625000</v>
      </c>
      <c r="W397" s="35">
        <f>IF(G397&lt;0,0,G397)</f>
        <v>59375000</v>
      </c>
    </row>
    <row r="398" spans="1:23" x14ac:dyDescent="0.2">
      <c r="A398" s="59">
        <v>195</v>
      </c>
      <c r="B398" s="69" t="s">
        <v>464</v>
      </c>
      <c r="C398" s="61"/>
      <c r="D398" s="59">
        <v>2</v>
      </c>
      <c r="E398" s="59" t="s">
        <v>87</v>
      </c>
      <c r="F398" s="62">
        <v>14500000</v>
      </c>
      <c r="G398" s="63">
        <v>0</v>
      </c>
      <c r="H398" s="59"/>
      <c r="I398" s="64"/>
      <c r="J398" s="63"/>
      <c r="K398" s="60"/>
      <c r="L398" s="60"/>
      <c r="M398" s="60"/>
      <c r="N398" s="61"/>
      <c r="O398" s="75"/>
      <c r="P398" s="59">
        <v>2010</v>
      </c>
      <c r="Q398" s="61">
        <v>5</v>
      </c>
      <c r="R398" s="66">
        <f t="shared" si="44"/>
        <v>0.2</v>
      </c>
      <c r="S398" s="67">
        <f t="shared" si="45"/>
        <v>2900000</v>
      </c>
      <c r="T398" s="61">
        <f t="shared" si="46"/>
        <v>8</v>
      </c>
      <c r="U398" s="61">
        <v>0</v>
      </c>
      <c r="V398" s="68">
        <f t="shared" si="47"/>
        <v>23200000</v>
      </c>
      <c r="W398" s="35">
        <f>IF(G398&lt;0,0,G398)</f>
        <v>0</v>
      </c>
    </row>
    <row r="399" spans="1:23" ht="15" customHeight="1" x14ac:dyDescent="0.2">
      <c r="A399" s="59">
        <f>+A398+1</f>
        <v>196</v>
      </c>
      <c r="B399" s="78" t="s">
        <v>465</v>
      </c>
      <c r="C399" s="61"/>
      <c r="D399" s="59">
        <v>8</v>
      </c>
      <c r="E399" s="59" t="s">
        <v>87</v>
      </c>
      <c r="F399" s="85">
        <v>58100000</v>
      </c>
      <c r="G399" s="63">
        <v>17430000</v>
      </c>
      <c r="H399" s="59"/>
      <c r="I399" s="64"/>
      <c r="J399" s="63"/>
      <c r="K399" s="75"/>
      <c r="L399" s="75"/>
      <c r="M399" s="75"/>
      <c r="N399" s="60"/>
      <c r="O399" s="75"/>
      <c r="P399" s="76">
        <v>2011</v>
      </c>
      <c r="Q399" s="76">
        <v>10</v>
      </c>
      <c r="R399" s="66">
        <f t="shared" si="44"/>
        <v>0.1</v>
      </c>
      <c r="S399" s="67">
        <f t="shared" si="45"/>
        <v>5810000</v>
      </c>
      <c r="T399" s="61">
        <f t="shared" si="46"/>
        <v>7</v>
      </c>
      <c r="U399" s="61"/>
      <c r="V399" s="68">
        <f t="shared" si="47"/>
        <v>40670000</v>
      </c>
      <c r="W399" s="35">
        <f>IF(G399&lt;0,0,G399)</f>
        <v>17430000</v>
      </c>
    </row>
    <row r="400" spans="1:23" x14ac:dyDescent="0.2">
      <c r="A400" s="59">
        <v>196</v>
      </c>
      <c r="B400" s="81" t="s">
        <v>466</v>
      </c>
      <c r="C400" s="82"/>
      <c r="D400" s="59">
        <v>1</v>
      </c>
      <c r="E400" s="59" t="s">
        <v>87</v>
      </c>
      <c r="F400" s="83">
        <v>20519751</v>
      </c>
      <c r="G400" s="63">
        <v>17954782.125</v>
      </c>
      <c r="H400" s="59"/>
      <c r="I400" s="79"/>
      <c r="J400" s="63"/>
      <c r="K400" s="60"/>
      <c r="L400" s="60"/>
      <c r="M400" s="60"/>
      <c r="N400" s="80"/>
      <c r="O400" s="65"/>
      <c r="P400" s="59">
        <v>2017</v>
      </c>
      <c r="Q400" s="61">
        <v>8</v>
      </c>
      <c r="R400" s="66">
        <f t="shared" si="44"/>
        <v>0.125</v>
      </c>
      <c r="S400" s="67">
        <f t="shared" si="45"/>
        <v>2564968.875</v>
      </c>
      <c r="T400" s="61">
        <f t="shared" si="46"/>
        <v>1</v>
      </c>
      <c r="U400" s="61"/>
      <c r="V400" s="68">
        <f t="shared" si="47"/>
        <v>2564968.875</v>
      </c>
    </row>
    <row r="401" spans="1:23" x14ac:dyDescent="0.2">
      <c r="A401" s="59">
        <f>+A400+1</f>
        <v>197</v>
      </c>
      <c r="B401" s="69" t="s">
        <v>467</v>
      </c>
      <c r="C401" s="61"/>
      <c r="D401" s="59">
        <v>1</v>
      </c>
      <c r="E401" s="59" t="s">
        <v>87</v>
      </c>
      <c r="F401" s="74">
        <v>5500000</v>
      </c>
      <c r="G401" s="63">
        <v>550000</v>
      </c>
      <c r="H401" s="59"/>
      <c r="I401" s="64"/>
      <c r="J401" s="63"/>
      <c r="K401" s="60"/>
      <c r="L401" s="60"/>
      <c r="M401" s="60"/>
      <c r="N401" s="61"/>
      <c r="O401" s="65"/>
      <c r="P401" s="59">
        <v>2009</v>
      </c>
      <c r="Q401" s="61">
        <v>10</v>
      </c>
      <c r="R401" s="66">
        <f t="shared" si="44"/>
        <v>0.1</v>
      </c>
      <c r="S401" s="67">
        <f t="shared" si="45"/>
        <v>550000</v>
      </c>
      <c r="T401" s="61">
        <f t="shared" si="46"/>
        <v>9</v>
      </c>
      <c r="U401" s="61"/>
      <c r="V401" s="68">
        <f t="shared" si="47"/>
        <v>4950000</v>
      </c>
      <c r="W401" s="35">
        <f t="shared" ref="W401:W407" si="48">IF(G401&lt;0,0,G401)</f>
        <v>550000</v>
      </c>
    </row>
    <row r="402" spans="1:23" x14ac:dyDescent="0.2">
      <c r="A402" s="59">
        <v>197</v>
      </c>
      <c r="B402" s="69" t="s">
        <v>468</v>
      </c>
      <c r="C402" s="61"/>
      <c r="D402" s="59">
        <v>5</v>
      </c>
      <c r="E402" s="59" t="s">
        <v>87</v>
      </c>
      <c r="F402" s="62">
        <v>45343200</v>
      </c>
      <c r="G402" s="63">
        <v>0</v>
      </c>
      <c r="H402" s="59"/>
      <c r="I402" s="64"/>
      <c r="J402" s="63"/>
      <c r="K402" s="60"/>
      <c r="L402" s="60"/>
      <c r="M402" s="60"/>
      <c r="N402" s="61"/>
      <c r="O402" s="65"/>
      <c r="P402" s="59">
        <v>2004</v>
      </c>
      <c r="Q402" s="61">
        <v>8</v>
      </c>
      <c r="R402" s="66">
        <f t="shared" si="44"/>
        <v>0.125</v>
      </c>
      <c r="S402" s="67">
        <f t="shared" si="45"/>
        <v>5667900</v>
      </c>
      <c r="T402" s="61">
        <f t="shared" si="46"/>
        <v>14</v>
      </c>
      <c r="U402" s="61"/>
      <c r="V402" s="68">
        <f t="shared" si="47"/>
        <v>79350600</v>
      </c>
      <c r="W402" s="35">
        <f t="shared" si="48"/>
        <v>0</v>
      </c>
    </row>
    <row r="403" spans="1:23" x14ac:dyDescent="0.2">
      <c r="A403" s="59">
        <f>+A402+1</f>
        <v>198</v>
      </c>
      <c r="B403" s="69" t="s">
        <v>469</v>
      </c>
      <c r="C403" s="61"/>
      <c r="D403" s="59">
        <v>1</v>
      </c>
      <c r="E403" s="59" t="s">
        <v>87</v>
      </c>
      <c r="F403" s="70">
        <v>21500000</v>
      </c>
      <c r="G403" s="63">
        <v>0</v>
      </c>
      <c r="H403" s="59"/>
      <c r="I403" s="79"/>
      <c r="J403" s="63"/>
      <c r="K403" s="75"/>
      <c r="L403" s="75"/>
      <c r="M403" s="75"/>
      <c r="N403" s="60"/>
      <c r="O403" s="75"/>
      <c r="P403" s="76">
        <v>2010</v>
      </c>
      <c r="Q403" s="76">
        <v>8</v>
      </c>
      <c r="R403" s="66">
        <f t="shared" si="44"/>
        <v>0.125</v>
      </c>
      <c r="S403" s="67">
        <f t="shared" si="45"/>
        <v>2687500</v>
      </c>
      <c r="T403" s="61">
        <f t="shared" si="46"/>
        <v>8</v>
      </c>
      <c r="U403" s="61"/>
      <c r="V403" s="68">
        <f t="shared" si="47"/>
        <v>21500000</v>
      </c>
      <c r="W403" s="35">
        <f t="shared" si="48"/>
        <v>0</v>
      </c>
    </row>
    <row r="404" spans="1:23" x14ac:dyDescent="0.2">
      <c r="A404" s="59">
        <v>198</v>
      </c>
      <c r="B404" s="69" t="s">
        <v>470</v>
      </c>
      <c r="C404" s="61"/>
      <c r="D404" s="59">
        <v>1</v>
      </c>
      <c r="E404" s="59" t="s">
        <v>87</v>
      </c>
      <c r="F404" s="62">
        <v>5650000</v>
      </c>
      <c r="G404" s="63">
        <v>0</v>
      </c>
      <c r="H404" s="59"/>
      <c r="I404" s="79"/>
      <c r="J404" s="63"/>
      <c r="K404" s="60"/>
      <c r="L404" s="60"/>
      <c r="M404" s="60"/>
      <c r="N404" s="61"/>
      <c r="O404" s="65"/>
      <c r="P404" s="59">
        <v>2001</v>
      </c>
      <c r="Q404" s="61">
        <v>8</v>
      </c>
      <c r="R404" s="66">
        <f t="shared" si="44"/>
        <v>0.125</v>
      </c>
      <c r="S404" s="67">
        <f t="shared" si="45"/>
        <v>706250</v>
      </c>
      <c r="T404" s="61">
        <f t="shared" si="46"/>
        <v>17</v>
      </c>
      <c r="U404" s="61"/>
      <c r="V404" s="68">
        <f t="shared" si="47"/>
        <v>12006250</v>
      </c>
      <c r="W404" s="35">
        <f t="shared" si="48"/>
        <v>0</v>
      </c>
    </row>
    <row r="405" spans="1:23" ht="15.75" x14ac:dyDescent="0.2">
      <c r="A405" s="59">
        <f>+A404+1</f>
        <v>199</v>
      </c>
      <c r="B405" s="69" t="s">
        <v>471</v>
      </c>
      <c r="C405" s="61"/>
      <c r="D405" s="59">
        <v>4</v>
      </c>
      <c r="E405" s="59" t="s">
        <v>87</v>
      </c>
      <c r="F405" s="74">
        <v>86120000</v>
      </c>
      <c r="G405" s="63">
        <v>0</v>
      </c>
      <c r="H405" s="59"/>
      <c r="I405" s="79"/>
      <c r="J405" s="63"/>
      <c r="K405" s="60"/>
      <c r="L405" s="60"/>
      <c r="M405" s="60"/>
      <c r="N405" s="60"/>
      <c r="O405" s="65"/>
      <c r="P405" s="102">
        <v>2009</v>
      </c>
      <c r="Q405" s="61">
        <v>8</v>
      </c>
      <c r="R405" s="66">
        <f t="shared" si="44"/>
        <v>0.125</v>
      </c>
      <c r="S405" s="67">
        <f t="shared" si="45"/>
        <v>10765000</v>
      </c>
      <c r="T405" s="61">
        <f t="shared" si="46"/>
        <v>9</v>
      </c>
      <c r="U405" s="61"/>
      <c r="V405" s="68">
        <f t="shared" si="47"/>
        <v>96885000</v>
      </c>
      <c r="W405" s="35">
        <f t="shared" si="48"/>
        <v>0</v>
      </c>
    </row>
    <row r="406" spans="1:23" ht="15" customHeight="1" x14ac:dyDescent="0.25">
      <c r="A406" s="59">
        <v>199</v>
      </c>
      <c r="B406" s="92" t="s">
        <v>472</v>
      </c>
      <c r="C406" s="87"/>
      <c r="D406" s="87">
        <v>2</v>
      </c>
      <c r="E406" s="59" t="s">
        <v>87</v>
      </c>
      <c r="F406" s="91">
        <v>47000000</v>
      </c>
      <c r="G406" s="63">
        <v>11750000</v>
      </c>
      <c r="H406" s="87"/>
      <c r="I406" s="79"/>
      <c r="J406" s="63"/>
      <c r="K406" s="88"/>
      <c r="L406" s="88"/>
      <c r="M406" s="88"/>
      <c r="N406" s="88"/>
      <c r="O406" s="88"/>
      <c r="P406" s="59">
        <v>2012</v>
      </c>
      <c r="Q406" s="59">
        <v>8</v>
      </c>
      <c r="R406" s="66">
        <f t="shared" si="44"/>
        <v>0.125</v>
      </c>
      <c r="S406" s="67">
        <f t="shared" si="45"/>
        <v>5875000</v>
      </c>
      <c r="T406" s="61">
        <f t="shared" si="46"/>
        <v>6</v>
      </c>
      <c r="U406" s="61"/>
      <c r="V406" s="68">
        <f t="shared" si="47"/>
        <v>35250000</v>
      </c>
      <c r="W406" s="35">
        <f t="shared" si="48"/>
        <v>11750000</v>
      </c>
    </row>
    <row r="407" spans="1:23" x14ac:dyDescent="0.2">
      <c r="A407" s="59">
        <f>+A406+1</f>
        <v>200</v>
      </c>
      <c r="B407" s="69" t="s">
        <v>473</v>
      </c>
      <c r="C407" s="61"/>
      <c r="D407" s="59">
        <v>1</v>
      </c>
      <c r="E407" s="59" t="s">
        <v>87</v>
      </c>
      <c r="F407" s="74">
        <v>17500000</v>
      </c>
      <c r="G407" s="63">
        <v>0</v>
      </c>
      <c r="H407" s="59"/>
      <c r="I407" s="79"/>
      <c r="J407" s="63"/>
      <c r="K407" s="75"/>
      <c r="L407" s="75"/>
      <c r="M407" s="75"/>
      <c r="N407" s="60"/>
      <c r="O407" s="75"/>
      <c r="P407" s="76">
        <v>2006</v>
      </c>
      <c r="Q407" s="76">
        <v>8</v>
      </c>
      <c r="R407" s="66">
        <f t="shared" si="44"/>
        <v>0.125</v>
      </c>
      <c r="S407" s="67">
        <f t="shared" si="45"/>
        <v>2187500</v>
      </c>
      <c r="T407" s="61">
        <f t="shared" si="46"/>
        <v>12</v>
      </c>
      <c r="U407" s="61"/>
      <c r="V407" s="68">
        <f t="shared" si="47"/>
        <v>26250000</v>
      </c>
      <c r="W407" s="35">
        <f t="shared" si="48"/>
        <v>0</v>
      </c>
    </row>
    <row r="408" spans="1:23" ht="15" customHeight="1" x14ac:dyDescent="0.25">
      <c r="A408" s="59">
        <v>200</v>
      </c>
      <c r="B408" s="92" t="s">
        <v>474</v>
      </c>
      <c r="C408" s="87"/>
      <c r="D408" s="87">
        <v>1</v>
      </c>
      <c r="E408" s="59" t="s">
        <v>87</v>
      </c>
      <c r="F408" s="93">
        <v>9700000</v>
      </c>
      <c r="G408" s="63">
        <v>4850000</v>
      </c>
      <c r="H408" s="59"/>
      <c r="I408" s="79"/>
      <c r="J408" s="63"/>
      <c r="K408" s="69"/>
      <c r="L408" s="69"/>
      <c r="M408" s="69"/>
      <c r="N408" s="59"/>
      <c r="O408" s="69"/>
      <c r="P408" s="59">
        <v>2014</v>
      </c>
      <c r="Q408" s="59">
        <v>8</v>
      </c>
      <c r="R408" s="66">
        <f t="shared" si="44"/>
        <v>0.125</v>
      </c>
      <c r="S408" s="67">
        <f t="shared" si="45"/>
        <v>1212500</v>
      </c>
      <c r="T408" s="61">
        <f t="shared" si="46"/>
        <v>4</v>
      </c>
      <c r="U408" s="61"/>
      <c r="V408" s="68">
        <f t="shared" si="47"/>
        <v>4850000</v>
      </c>
      <c r="W408" s="97"/>
    </row>
    <row r="409" spans="1:23" ht="15" customHeight="1" x14ac:dyDescent="0.25">
      <c r="A409" s="59">
        <f>+A408+1</f>
        <v>201</v>
      </c>
      <c r="B409" s="92" t="s">
        <v>475</v>
      </c>
      <c r="C409" s="87"/>
      <c r="D409" s="87">
        <v>1</v>
      </c>
      <c r="E409" s="59" t="s">
        <v>87</v>
      </c>
      <c r="F409" s="93">
        <v>14300000</v>
      </c>
      <c r="G409" s="63">
        <v>7150000</v>
      </c>
      <c r="H409" s="59"/>
      <c r="I409" s="79"/>
      <c r="J409" s="63"/>
      <c r="K409" s="69"/>
      <c r="L409" s="69"/>
      <c r="M409" s="69"/>
      <c r="N409" s="59"/>
      <c r="O409" s="69"/>
      <c r="P409" s="59">
        <v>2014</v>
      </c>
      <c r="Q409" s="59">
        <v>8</v>
      </c>
      <c r="R409" s="66">
        <f t="shared" si="44"/>
        <v>0.125</v>
      </c>
      <c r="S409" s="67">
        <f t="shared" si="45"/>
        <v>1787500</v>
      </c>
      <c r="T409" s="61">
        <f t="shared" si="46"/>
        <v>4</v>
      </c>
      <c r="U409" s="61"/>
      <c r="V409" s="68">
        <f t="shared" si="47"/>
        <v>7150000</v>
      </c>
      <c r="W409" s="97"/>
    </row>
    <row r="410" spans="1:23" ht="15" customHeight="1" x14ac:dyDescent="0.2">
      <c r="A410" s="59">
        <v>201</v>
      </c>
      <c r="B410" s="69" t="s">
        <v>476</v>
      </c>
      <c r="C410" s="61"/>
      <c r="D410" s="59">
        <v>1</v>
      </c>
      <c r="E410" s="59" t="s">
        <v>87</v>
      </c>
      <c r="F410" s="74">
        <v>6300000</v>
      </c>
      <c r="G410" s="63">
        <v>0</v>
      </c>
      <c r="H410" s="59"/>
      <c r="I410" s="79"/>
      <c r="J410" s="63"/>
      <c r="K410" s="60"/>
      <c r="L410" s="60"/>
      <c r="M410" s="60"/>
      <c r="N410" s="60"/>
      <c r="O410" s="65"/>
      <c r="P410" s="59">
        <v>2005</v>
      </c>
      <c r="Q410" s="61">
        <v>8</v>
      </c>
      <c r="R410" s="66">
        <f t="shared" si="44"/>
        <v>0.125</v>
      </c>
      <c r="S410" s="67">
        <f t="shared" si="45"/>
        <v>787500</v>
      </c>
      <c r="T410" s="61">
        <f t="shared" si="46"/>
        <v>13</v>
      </c>
      <c r="U410" s="61"/>
      <c r="V410" s="68">
        <f t="shared" si="47"/>
        <v>10237500</v>
      </c>
      <c r="W410" s="35">
        <f t="shared" ref="W410:W419" si="49">IF(G410&lt;0,0,G410)</f>
        <v>0</v>
      </c>
    </row>
    <row r="411" spans="1:23" ht="15" customHeight="1" x14ac:dyDescent="0.2">
      <c r="A411" s="59">
        <f>+A410+1</f>
        <v>202</v>
      </c>
      <c r="B411" s="69" t="s">
        <v>477</v>
      </c>
      <c r="C411" s="61"/>
      <c r="D411" s="59">
        <v>3</v>
      </c>
      <c r="E411" s="59" t="s">
        <v>87</v>
      </c>
      <c r="F411" s="70">
        <v>64500000</v>
      </c>
      <c r="G411" s="63">
        <v>0</v>
      </c>
      <c r="H411" s="59"/>
      <c r="I411" s="79"/>
      <c r="J411" s="63"/>
      <c r="K411" s="61"/>
      <c r="L411" s="61"/>
      <c r="M411" s="61"/>
      <c r="N411" s="61"/>
      <c r="O411" s="75"/>
      <c r="P411" s="59">
        <v>2010</v>
      </c>
      <c r="Q411" s="61">
        <v>8</v>
      </c>
      <c r="R411" s="66">
        <f t="shared" si="44"/>
        <v>0.125</v>
      </c>
      <c r="S411" s="67">
        <f t="shared" si="45"/>
        <v>8062500</v>
      </c>
      <c r="T411" s="61">
        <f t="shared" si="46"/>
        <v>8</v>
      </c>
      <c r="U411" s="61"/>
      <c r="V411" s="68">
        <f t="shared" si="47"/>
        <v>64500000</v>
      </c>
      <c r="W411" s="35">
        <f t="shared" si="49"/>
        <v>0</v>
      </c>
    </row>
    <row r="412" spans="1:23" ht="15" customHeight="1" x14ac:dyDescent="0.2">
      <c r="A412" s="59">
        <v>202</v>
      </c>
      <c r="B412" s="69" t="s">
        <v>478</v>
      </c>
      <c r="C412" s="61"/>
      <c r="D412" s="59">
        <v>4</v>
      </c>
      <c r="E412" s="59" t="s">
        <v>87</v>
      </c>
      <c r="F412" s="62">
        <v>70000000</v>
      </c>
      <c r="G412" s="63">
        <v>0</v>
      </c>
      <c r="H412" s="59"/>
      <c r="I412" s="79"/>
      <c r="J412" s="63"/>
      <c r="K412" s="61"/>
      <c r="L412" s="61"/>
      <c r="M412" s="61"/>
      <c r="N412" s="61"/>
      <c r="O412" s="75"/>
      <c r="P412" s="59">
        <v>2006</v>
      </c>
      <c r="Q412" s="61">
        <v>8</v>
      </c>
      <c r="R412" s="66">
        <f t="shared" si="44"/>
        <v>0.125</v>
      </c>
      <c r="S412" s="67">
        <f t="shared" si="45"/>
        <v>8750000</v>
      </c>
      <c r="T412" s="61">
        <f t="shared" si="46"/>
        <v>12</v>
      </c>
      <c r="U412" s="61"/>
      <c r="V412" s="68">
        <f t="shared" si="47"/>
        <v>105000000</v>
      </c>
      <c r="W412" s="35">
        <f t="shared" si="49"/>
        <v>0</v>
      </c>
    </row>
    <row r="413" spans="1:23" x14ac:dyDescent="0.2">
      <c r="A413" s="59">
        <f>+A412+1</f>
        <v>203</v>
      </c>
      <c r="B413" s="78" t="s">
        <v>479</v>
      </c>
      <c r="C413" s="61"/>
      <c r="D413" s="59">
        <v>1</v>
      </c>
      <c r="E413" s="59" t="s">
        <v>87</v>
      </c>
      <c r="F413" s="74">
        <v>23500000</v>
      </c>
      <c r="G413" s="63">
        <v>0</v>
      </c>
      <c r="H413" s="59"/>
      <c r="I413" s="79"/>
      <c r="J413" s="63"/>
      <c r="K413" s="60"/>
      <c r="L413" s="60"/>
      <c r="M413" s="60"/>
      <c r="N413" s="60"/>
      <c r="O413" s="65"/>
      <c r="P413" s="59">
        <v>1998</v>
      </c>
      <c r="Q413" s="61">
        <v>8</v>
      </c>
      <c r="R413" s="66">
        <f t="shared" si="44"/>
        <v>0.125</v>
      </c>
      <c r="S413" s="67">
        <f t="shared" si="45"/>
        <v>2937500</v>
      </c>
      <c r="T413" s="61">
        <f t="shared" si="46"/>
        <v>20</v>
      </c>
      <c r="U413" s="61"/>
      <c r="V413" s="68">
        <f t="shared" si="47"/>
        <v>58750000</v>
      </c>
      <c r="W413" s="35">
        <f t="shared" si="49"/>
        <v>0</v>
      </c>
    </row>
    <row r="414" spans="1:23" x14ac:dyDescent="0.2">
      <c r="A414" s="59">
        <v>203</v>
      </c>
      <c r="B414" s="78" t="s">
        <v>480</v>
      </c>
      <c r="C414" s="73"/>
      <c r="D414" s="59">
        <v>3</v>
      </c>
      <c r="E414" s="59" t="s">
        <v>87</v>
      </c>
      <c r="F414" s="62">
        <v>36300000</v>
      </c>
      <c r="G414" s="63">
        <v>25410000</v>
      </c>
      <c r="H414" s="59"/>
      <c r="I414" s="79"/>
      <c r="J414" s="63"/>
      <c r="K414" s="60"/>
      <c r="L414" s="60"/>
      <c r="M414" s="60"/>
      <c r="N414" s="80"/>
      <c r="O414" s="65"/>
      <c r="P414" s="59">
        <v>2015</v>
      </c>
      <c r="Q414" s="61">
        <v>10</v>
      </c>
      <c r="R414" s="66">
        <f t="shared" si="44"/>
        <v>0.1</v>
      </c>
      <c r="S414" s="67">
        <f t="shared" si="45"/>
        <v>3630000</v>
      </c>
      <c r="T414" s="61">
        <f t="shared" si="46"/>
        <v>3</v>
      </c>
      <c r="U414" s="61"/>
      <c r="V414" s="68">
        <f t="shared" si="47"/>
        <v>10890000</v>
      </c>
      <c r="W414" s="35">
        <f t="shared" si="49"/>
        <v>25410000</v>
      </c>
    </row>
    <row r="415" spans="1:23" x14ac:dyDescent="0.2">
      <c r="A415" s="59">
        <f>+A414+1</f>
        <v>204</v>
      </c>
      <c r="B415" s="78" t="s">
        <v>481</v>
      </c>
      <c r="C415" s="73"/>
      <c r="D415" s="59">
        <v>1</v>
      </c>
      <c r="E415" s="59" t="s">
        <v>87</v>
      </c>
      <c r="F415" s="62">
        <v>57200000</v>
      </c>
      <c r="G415" s="63">
        <v>40040000</v>
      </c>
      <c r="H415" s="59"/>
      <c r="I415" s="79"/>
      <c r="J415" s="63"/>
      <c r="K415" s="60"/>
      <c r="L415" s="60"/>
      <c r="M415" s="60"/>
      <c r="N415" s="80"/>
      <c r="O415" s="65"/>
      <c r="P415" s="59">
        <v>2015</v>
      </c>
      <c r="Q415" s="61">
        <v>10</v>
      </c>
      <c r="R415" s="66">
        <f t="shared" si="44"/>
        <v>0.1</v>
      </c>
      <c r="S415" s="67">
        <f t="shared" si="45"/>
        <v>5720000</v>
      </c>
      <c r="T415" s="61">
        <f t="shared" si="46"/>
        <v>3</v>
      </c>
      <c r="U415" s="61"/>
      <c r="V415" s="68">
        <f t="shared" si="47"/>
        <v>17160000</v>
      </c>
      <c r="W415" s="35">
        <f t="shared" si="49"/>
        <v>40040000</v>
      </c>
    </row>
    <row r="416" spans="1:23" ht="45" x14ac:dyDescent="0.2">
      <c r="A416" s="59">
        <v>204</v>
      </c>
      <c r="B416" s="69" t="s">
        <v>482</v>
      </c>
      <c r="C416" s="61"/>
      <c r="D416" s="59">
        <v>1</v>
      </c>
      <c r="E416" s="59" t="s">
        <v>76</v>
      </c>
      <c r="F416" s="70">
        <v>80879634</v>
      </c>
      <c r="G416" s="63">
        <v>16175926.799999997</v>
      </c>
      <c r="H416" s="59"/>
      <c r="I416" s="64"/>
      <c r="J416" s="63"/>
      <c r="K416" s="60"/>
      <c r="L416" s="60"/>
      <c r="M416" s="60"/>
      <c r="N416" s="61"/>
      <c r="O416" s="65"/>
      <c r="P416" s="59">
        <v>2010</v>
      </c>
      <c r="Q416" s="61">
        <v>10</v>
      </c>
      <c r="R416" s="66">
        <f t="shared" si="44"/>
        <v>0.1</v>
      </c>
      <c r="S416" s="67">
        <f t="shared" si="45"/>
        <v>8087963.4000000004</v>
      </c>
      <c r="T416" s="61">
        <f t="shared" si="46"/>
        <v>8</v>
      </c>
      <c r="U416" s="118">
        <f t="shared" ref="U416:U424" si="50">S416</f>
        <v>8087963.4000000004</v>
      </c>
      <c r="V416" s="68">
        <f t="shared" si="47"/>
        <v>64703707.200000003</v>
      </c>
      <c r="W416" s="35">
        <f t="shared" si="49"/>
        <v>16175926.799999997</v>
      </c>
    </row>
    <row r="417" spans="1:23" ht="45" x14ac:dyDescent="0.2">
      <c r="A417" s="59">
        <f>+A416+1</f>
        <v>205</v>
      </c>
      <c r="B417" s="69" t="s">
        <v>483</v>
      </c>
      <c r="C417" s="61"/>
      <c r="D417" s="59">
        <v>5</v>
      </c>
      <c r="E417" s="59" t="s">
        <v>76</v>
      </c>
      <c r="F417" s="74">
        <v>300288400</v>
      </c>
      <c r="G417" s="63">
        <v>90086520</v>
      </c>
      <c r="H417" s="59"/>
      <c r="I417" s="64"/>
      <c r="J417" s="63"/>
      <c r="K417" s="75"/>
      <c r="L417" s="75"/>
      <c r="M417" s="75"/>
      <c r="N417" s="60"/>
      <c r="O417" s="75"/>
      <c r="P417" s="76">
        <v>2011</v>
      </c>
      <c r="Q417" s="76">
        <v>10</v>
      </c>
      <c r="R417" s="66">
        <f t="shared" si="44"/>
        <v>0.1</v>
      </c>
      <c r="S417" s="67">
        <f t="shared" si="45"/>
        <v>30028840</v>
      </c>
      <c r="T417" s="61">
        <f t="shared" si="46"/>
        <v>7</v>
      </c>
      <c r="U417" s="118">
        <f t="shared" si="50"/>
        <v>30028840</v>
      </c>
      <c r="V417" s="68">
        <f t="shared" si="47"/>
        <v>210201880</v>
      </c>
      <c r="W417" s="35">
        <f t="shared" si="49"/>
        <v>90086520</v>
      </c>
    </row>
    <row r="418" spans="1:23" ht="60" x14ac:dyDescent="0.2">
      <c r="A418" s="59">
        <v>205</v>
      </c>
      <c r="B418" s="69" t="s">
        <v>484</v>
      </c>
      <c r="C418" s="61"/>
      <c r="D418" s="59">
        <v>2</v>
      </c>
      <c r="E418" s="59" t="s">
        <v>76</v>
      </c>
      <c r="F418" s="74">
        <v>69766000</v>
      </c>
      <c r="G418" s="63">
        <v>20929800</v>
      </c>
      <c r="H418" s="59"/>
      <c r="I418" s="64"/>
      <c r="J418" s="63"/>
      <c r="K418" s="75"/>
      <c r="L418" s="75"/>
      <c r="M418" s="75"/>
      <c r="N418" s="60"/>
      <c r="O418" s="75"/>
      <c r="P418" s="76">
        <v>2011</v>
      </c>
      <c r="Q418" s="76">
        <v>10</v>
      </c>
      <c r="R418" s="66">
        <f t="shared" si="44"/>
        <v>0.1</v>
      </c>
      <c r="S418" s="67">
        <f t="shared" si="45"/>
        <v>6976600</v>
      </c>
      <c r="T418" s="61">
        <f t="shared" si="46"/>
        <v>7</v>
      </c>
      <c r="U418" s="118">
        <f t="shared" si="50"/>
        <v>6976600</v>
      </c>
      <c r="V418" s="68">
        <f t="shared" si="47"/>
        <v>48836200</v>
      </c>
      <c r="W418" s="35">
        <f t="shared" si="49"/>
        <v>20929800</v>
      </c>
    </row>
    <row r="419" spans="1:23" x14ac:dyDescent="0.2">
      <c r="A419" s="59">
        <f>+A418+1</f>
        <v>206</v>
      </c>
      <c r="B419" s="69" t="s">
        <v>485</v>
      </c>
      <c r="C419" s="61"/>
      <c r="D419" s="59">
        <v>1</v>
      </c>
      <c r="E419" s="59" t="s">
        <v>76</v>
      </c>
      <c r="F419" s="74">
        <v>97900000</v>
      </c>
      <c r="G419" s="63">
        <v>0</v>
      </c>
      <c r="H419" s="59"/>
      <c r="I419" s="64"/>
      <c r="J419" s="63"/>
      <c r="K419" s="75"/>
      <c r="L419" s="75"/>
      <c r="M419" s="75"/>
      <c r="N419" s="60"/>
      <c r="O419" s="75"/>
      <c r="P419" s="76">
        <v>2008</v>
      </c>
      <c r="Q419" s="76">
        <v>10</v>
      </c>
      <c r="R419" s="66">
        <f t="shared" si="44"/>
        <v>0.1</v>
      </c>
      <c r="S419" s="67">
        <f t="shared" si="45"/>
        <v>9790000</v>
      </c>
      <c r="T419" s="61">
        <f t="shared" si="46"/>
        <v>10</v>
      </c>
      <c r="U419" s="118">
        <f t="shared" si="50"/>
        <v>9790000</v>
      </c>
      <c r="V419" s="68">
        <f t="shared" si="47"/>
        <v>97900000</v>
      </c>
      <c r="W419" s="35">
        <f t="shared" si="49"/>
        <v>0</v>
      </c>
    </row>
    <row r="420" spans="1:23" x14ac:dyDescent="0.2">
      <c r="A420" s="59">
        <v>206</v>
      </c>
      <c r="B420" s="69" t="s">
        <v>486</v>
      </c>
      <c r="C420" s="61"/>
      <c r="D420" s="59">
        <v>1</v>
      </c>
      <c r="E420" s="59" t="s">
        <v>76</v>
      </c>
      <c r="F420" s="70">
        <v>16500000</v>
      </c>
      <c r="G420" s="63">
        <v>9900000</v>
      </c>
      <c r="H420" s="59"/>
      <c r="I420" s="79"/>
      <c r="J420" s="63"/>
      <c r="K420" s="60"/>
      <c r="L420" s="60"/>
      <c r="M420" s="60"/>
      <c r="N420" s="100"/>
      <c r="O420" s="65"/>
      <c r="P420" s="59">
        <v>2016</v>
      </c>
      <c r="Q420" s="61">
        <v>5</v>
      </c>
      <c r="R420" s="66">
        <f t="shared" si="44"/>
        <v>0.2</v>
      </c>
      <c r="S420" s="67">
        <f t="shared" si="45"/>
        <v>3300000</v>
      </c>
      <c r="T420" s="61">
        <f t="shared" si="46"/>
        <v>2</v>
      </c>
      <c r="U420" s="118">
        <f t="shared" si="50"/>
        <v>3300000</v>
      </c>
      <c r="V420" s="68">
        <f t="shared" si="47"/>
        <v>6600000</v>
      </c>
    </row>
    <row r="421" spans="1:23" x14ac:dyDescent="0.2">
      <c r="A421" s="59">
        <f>+A420+1</f>
        <v>207</v>
      </c>
      <c r="B421" s="69" t="s">
        <v>487</v>
      </c>
      <c r="C421" s="61"/>
      <c r="D421" s="59">
        <v>1</v>
      </c>
      <c r="E421" s="59" t="s">
        <v>76</v>
      </c>
      <c r="F421" s="70">
        <v>207294000</v>
      </c>
      <c r="G421" s="63">
        <v>82917600</v>
      </c>
      <c r="H421" s="59"/>
      <c r="I421" s="79"/>
      <c r="J421" s="63"/>
      <c r="K421" s="60"/>
      <c r="L421" s="60"/>
      <c r="M421" s="60"/>
      <c r="N421" s="100"/>
      <c r="O421" s="65"/>
      <c r="P421" s="59">
        <v>2015</v>
      </c>
      <c r="Q421" s="61">
        <v>5</v>
      </c>
      <c r="R421" s="66">
        <f t="shared" si="44"/>
        <v>0.2</v>
      </c>
      <c r="S421" s="67">
        <f t="shared" si="45"/>
        <v>41458800</v>
      </c>
      <c r="T421" s="61">
        <f t="shared" si="46"/>
        <v>3</v>
      </c>
      <c r="U421" s="118">
        <f t="shared" si="50"/>
        <v>41458800</v>
      </c>
      <c r="V421" s="68">
        <f t="shared" si="47"/>
        <v>124376400</v>
      </c>
    </row>
    <row r="422" spans="1:23" x14ac:dyDescent="0.2">
      <c r="A422" s="59">
        <v>207</v>
      </c>
      <c r="B422" s="69" t="s">
        <v>488</v>
      </c>
      <c r="C422" s="61"/>
      <c r="D422" s="59">
        <v>1</v>
      </c>
      <c r="E422" s="59" t="s">
        <v>76</v>
      </c>
      <c r="F422" s="70">
        <v>189092000</v>
      </c>
      <c r="G422" s="63">
        <v>75636800</v>
      </c>
      <c r="H422" s="59"/>
      <c r="I422" s="79"/>
      <c r="J422" s="63"/>
      <c r="K422" s="60"/>
      <c r="L422" s="60"/>
      <c r="M422" s="60"/>
      <c r="N422" s="100"/>
      <c r="O422" s="65"/>
      <c r="P422" s="59">
        <v>2015</v>
      </c>
      <c r="Q422" s="61">
        <v>5</v>
      </c>
      <c r="R422" s="66">
        <f t="shared" si="44"/>
        <v>0.2</v>
      </c>
      <c r="S422" s="67">
        <f t="shared" si="45"/>
        <v>37818400</v>
      </c>
      <c r="T422" s="61">
        <f t="shared" si="46"/>
        <v>3</v>
      </c>
      <c r="U422" s="118">
        <f t="shared" si="50"/>
        <v>37818400</v>
      </c>
      <c r="V422" s="68">
        <f t="shared" si="47"/>
        <v>113455200</v>
      </c>
    </row>
    <row r="423" spans="1:23" ht="45" x14ac:dyDescent="0.2">
      <c r="A423" s="59">
        <f>+A422+1</f>
        <v>208</v>
      </c>
      <c r="B423" s="69" t="s">
        <v>489</v>
      </c>
      <c r="C423" s="61"/>
      <c r="D423" s="59">
        <v>1</v>
      </c>
      <c r="E423" s="59" t="s">
        <v>76</v>
      </c>
      <c r="F423" s="74">
        <v>581218600</v>
      </c>
      <c r="G423" s="63">
        <v>174365580</v>
      </c>
      <c r="H423" s="59"/>
      <c r="I423" s="64"/>
      <c r="J423" s="63"/>
      <c r="K423" s="75"/>
      <c r="L423" s="75"/>
      <c r="M423" s="75"/>
      <c r="N423" s="60"/>
      <c r="O423" s="75"/>
      <c r="P423" s="76">
        <v>2011</v>
      </c>
      <c r="Q423" s="76">
        <v>10</v>
      </c>
      <c r="R423" s="66">
        <f t="shared" si="44"/>
        <v>0.1</v>
      </c>
      <c r="S423" s="67">
        <f t="shared" si="45"/>
        <v>58121860</v>
      </c>
      <c r="T423" s="61">
        <f t="shared" si="46"/>
        <v>7</v>
      </c>
      <c r="U423" s="118">
        <f t="shared" si="50"/>
        <v>58121860</v>
      </c>
      <c r="V423" s="68">
        <f t="shared" si="47"/>
        <v>406853020</v>
      </c>
      <c r="W423" s="35">
        <f>IF(G423&lt;0,0,G423)</f>
        <v>174365580</v>
      </c>
    </row>
    <row r="424" spans="1:23" s="72" customFormat="1" ht="14.25" customHeight="1" x14ac:dyDescent="0.2">
      <c r="A424" s="59">
        <v>208</v>
      </c>
      <c r="B424" s="69" t="s">
        <v>490</v>
      </c>
      <c r="C424" s="61"/>
      <c r="D424" s="59">
        <v>1</v>
      </c>
      <c r="E424" s="59" t="s">
        <v>76</v>
      </c>
      <c r="F424" s="74">
        <v>595000000</v>
      </c>
      <c r="G424" s="63">
        <v>178500000</v>
      </c>
      <c r="H424" s="59"/>
      <c r="I424" s="64"/>
      <c r="J424" s="63"/>
      <c r="K424" s="75"/>
      <c r="L424" s="75"/>
      <c r="M424" s="75"/>
      <c r="N424" s="60"/>
      <c r="O424" s="75"/>
      <c r="P424" s="76">
        <v>2011</v>
      </c>
      <c r="Q424" s="76">
        <v>10</v>
      </c>
      <c r="R424" s="66">
        <f t="shared" si="44"/>
        <v>0.1</v>
      </c>
      <c r="S424" s="67">
        <f t="shared" si="45"/>
        <v>59500000</v>
      </c>
      <c r="T424" s="61">
        <f t="shared" si="46"/>
        <v>7</v>
      </c>
      <c r="U424" s="118">
        <f t="shared" si="50"/>
        <v>59500000</v>
      </c>
      <c r="V424" s="68">
        <f t="shared" si="47"/>
        <v>416500000</v>
      </c>
      <c r="W424" s="35">
        <f>IF(G424&lt;0,0,G424)</f>
        <v>178500000</v>
      </c>
    </row>
    <row r="425" spans="1:23" s="72" customFormat="1" ht="14.25" customHeight="1" x14ac:dyDescent="0.2">
      <c r="A425" s="59">
        <f>+A424+1</f>
        <v>209</v>
      </c>
      <c r="B425" s="81" t="s">
        <v>491</v>
      </c>
      <c r="C425" s="82"/>
      <c r="D425" s="59">
        <v>1</v>
      </c>
      <c r="E425" s="59" t="s">
        <v>76</v>
      </c>
      <c r="F425" s="83">
        <v>88136794</v>
      </c>
      <c r="G425" s="63">
        <v>77119694.75</v>
      </c>
      <c r="H425" s="59"/>
      <c r="I425" s="79"/>
      <c r="J425" s="63"/>
      <c r="K425" s="60"/>
      <c r="L425" s="60"/>
      <c r="M425" s="60"/>
      <c r="N425" s="80"/>
      <c r="O425" s="65"/>
      <c r="P425" s="59">
        <v>2017</v>
      </c>
      <c r="Q425" s="61">
        <v>8</v>
      </c>
      <c r="R425" s="66">
        <f t="shared" si="44"/>
        <v>0.125</v>
      </c>
      <c r="S425" s="67">
        <f t="shared" si="45"/>
        <v>11017099.25</v>
      </c>
      <c r="T425" s="61">
        <f t="shared" si="46"/>
        <v>1</v>
      </c>
      <c r="U425" s="61"/>
      <c r="V425" s="68">
        <f t="shared" si="47"/>
        <v>11017099.25</v>
      </c>
      <c r="W425" s="35"/>
    </row>
    <row r="426" spans="1:23" s="72" customFormat="1" ht="30" x14ac:dyDescent="0.2">
      <c r="A426" s="59">
        <v>209</v>
      </c>
      <c r="B426" s="69" t="s">
        <v>492</v>
      </c>
      <c r="C426" s="61"/>
      <c r="D426" s="59">
        <v>11</v>
      </c>
      <c r="E426" s="59" t="s">
        <v>76</v>
      </c>
      <c r="F426" s="70">
        <v>1104825171.45</v>
      </c>
      <c r="G426" s="63">
        <v>220965034.28999996</v>
      </c>
      <c r="H426" s="59"/>
      <c r="I426" s="64"/>
      <c r="J426" s="63"/>
      <c r="K426" s="60"/>
      <c r="L426" s="60"/>
      <c r="M426" s="60"/>
      <c r="N426" s="61"/>
      <c r="O426" s="65"/>
      <c r="P426" s="59">
        <v>2010</v>
      </c>
      <c r="Q426" s="61">
        <v>10</v>
      </c>
      <c r="R426" s="66">
        <f t="shared" si="44"/>
        <v>0.1</v>
      </c>
      <c r="S426" s="67">
        <f t="shared" si="45"/>
        <v>110482517.14500001</v>
      </c>
      <c r="T426" s="61">
        <f t="shared" si="46"/>
        <v>8</v>
      </c>
      <c r="U426" s="61"/>
      <c r="V426" s="68">
        <f t="shared" si="47"/>
        <v>883860137.16000009</v>
      </c>
      <c r="W426" s="35">
        <f>IF(G426&lt;0,0,G426)</f>
        <v>220965034.28999996</v>
      </c>
    </row>
    <row r="427" spans="1:23" ht="15" customHeight="1" x14ac:dyDescent="0.2">
      <c r="A427" s="59">
        <f>+A426+1</f>
        <v>210</v>
      </c>
      <c r="B427" s="69" t="s">
        <v>493</v>
      </c>
      <c r="C427" s="82"/>
      <c r="D427" s="59">
        <v>1</v>
      </c>
      <c r="E427" s="59" t="s">
        <v>76</v>
      </c>
      <c r="F427" s="62">
        <v>309400000</v>
      </c>
      <c r="G427" s="63">
        <v>270725000</v>
      </c>
      <c r="H427" s="59"/>
      <c r="I427" s="62"/>
      <c r="J427" s="63"/>
      <c r="K427" s="60"/>
      <c r="L427" s="60"/>
      <c r="M427" s="60"/>
      <c r="N427" s="61"/>
      <c r="O427" s="65"/>
      <c r="P427" s="59">
        <v>2017</v>
      </c>
      <c r="Q427" s="61">
        <v>8</v>
      </c>
      <c r="R427" s="66">
        <f t="shared" si="44"/>
        <v>0.125</v>
      </c>
      <c r="S427" s="67">
        <f t="shared" si="45"/>
        <v>38675000</v>
      </c>
      <c r="T427" s="61">
        <f t="shared" si="46"/>
        <v>1</v>
      </c>
      <c r="U427" s="61"/>
      <c r="V427" s="68">
        <f t="shared" si="47"/>
        <v>38675000</v>
      </c>
    </row>
    <row r="428" spans="1:23" ht="45" x14ac:dyDescent="0.2">
      <c r="A428" s="59">
        <v>210</v>
      </c>
      <c r="B428" s="69" t="s">
        <v>494</v>
      </c>
      <c r="C428" s="61"/>
      <c r="D428" s="59">
        <v>1</v>
      </c>
      <c r="E428" s="59" t="s">
        <v>76</v>
      </c>
      <c r="F428" s="70">
        <v>217000000</v>
      </c>
      <c r="G428" s="63">
        <v>43400000</v>
      </c>
      <c r="H428" s="59"/>
      <c r="I428" s="64"/>
      <c r="J428" s="63"/>
      <c r="K428" s="60"/>
      <c r="L428" s="60"/>
      <c r="M428" s="60"/>
      <c r="N428" s="61"/>
      <c r="O428" s="65"/>
      <c r="P428" s="59">
        <v>2010</v>
      </c>
      <c r="Q428" s="61">
        <v>10</v>
      </c>
      <c r="R428" s="66">
        <f t="shared" si="44"/>
        <v>0.1</v>
      </c>
      <c r="S428" s="67">
        <f t="shared" si="45"/>
        <v>21700000</v>
      </c>
      <c r="T428" s="61">
        <f t="shared" si="46"/>
        <v>8</v>
      </c>
      <c r="U428" s="61"/>
      <c r="V428" s="68">
        <f t="shared" si="47"/>
        <v>173600000</v>
      </c>
      <c r="W428" s="35">
        <f t="shared" ref="W428:W455" si="51">IF(G428&lt;0,0,G428)</f>
        <v>43400000</v>
      </c>
    </row>
    <row r="429" spans="1:23" ht="30" x14ac:dyDescent="0.2">
      <c r="A429" s="59">
        <f>+A428+1</f>
        <v>211</v>
      </c>
      <c r="B429" s="69" t="s">
        <v>495</v>
      </c>
      <c r="C429" s="61"/>
      <c r="D429" s="59">
        <v>1</v>
      </c>
      <c r="E429" s="59" t="s">
        <v>76</v>
      </c>
      <c r="F429" s="62">
        <v>49283000</v>
      </c>
      <c r="G429" s="63">
        <v>0</v>
      </c>
      <c r="H429" s="59"/>
      <c r="I429" s="64"/>
      <c r="J429" s="63"/>
      <c r="K429" s="60"/>
      <c r="L429" s="60"/>
      <c r="M429" s="60"/>
      <c r="N429" s="61"/>
      <c r="O429" s="65"/>
      <c r="P429" s="59">
        <v>1998</v>
      </c>
      <c r="Q429" s="61">
        <v>8</v>
      </c>
      <c r="R429" s="66">
        <f t="shared" si="44"/>
        <v>0.125</v>
      </c>
      <c r="S429" s="67">
        <f t="shared" si="45"/>
        <v>6160375</v>
      </c>
      <c r="T429" s="61">
        <f t="shared" si="46"/>
        <v>20</v>
      </c>
      <c r="U429" s="61"/>
      <c r="V429" s="68">
        <f t="shared" si="47"/>
        <v>123207500</v>
      </c>
      <c r="W429" s="35">
        <f t="shared" si="51"/>
        <v>0</v>
      </c>
    </row>
    <row r="430" spans="1:23" x14ac:dyDescent="0.2">
      <c r="A430" s="59">
        <v>211</v>
      </c>
      <c r="B430" s="69" t="s">
        <v>496</v>
      </c>
      <c r="C430" s="73"/>
      <c r="D430" s="59">
        <v>3</v>
      </c>
      <c r="E430" s="59" t="s">
        <v>76</v>
      </c>
      <c r="F430" s="62">
        <v>47400000</v>
      </c>
      <c r="G430" s="63">
        <v>4740000</v>
      </c>
      <c r="H430" s="59"/>
      <c r="I430" s="64"/>
      <c r="J430" s="63"/>
      <c r="K430" s="60"/>
      <c r="L430" s="60"/>
      <c r="M430" s="60"/>
      <c r="N430" s="80"/>
      <c r="O430" s="65"/>
      <c r="P430" s="59">
        <v>2009</v>
      </c>
      <c r="Q430" s="61">
        <v>10</v>
      </c>
      <c r="R430" s="66">
        <f t="shared" si="44"/>
        <v>0.1</v>
      </c>
      <c r="S430" s="67">
        <f t="shared" si="45"/>
        <v>4740000</v>
      </c>
      <c r="T430" s="61">
        <f t="shared" si="46"/>
        <v>9</v>
      </c>
      <c r="U430" s="61"/>
      <c r="V430" s="68">
        <f t="shared" si="47"/>
        <v>42660000</v>
      </c>
      <c r="W430" s="35">
        <f t="shared" si="51"/>
        <v>4740000</v>
      </c>
    </row>
    <row r="431" spans="1:23" x14ac:dyDescent="0.2">
      <c r="A431" s="59">
        <f>+A430+1</f>
        <v>212</v>
      </c>
      <c r="B431" s="69" t="s">
        <v>497</v>
      </c>
      <c r="C431" s="61"/>
      <c r="D431" s="59">
        <v>4</v>
      </c>
      <c r="E431" s="59" t="s">
        <v>76</v>
      </c>
      <c r="F431" s="74">
        <v>340000000</v>
      </c>
      <c r="G431" s="63">
        <v>0</v>
      </c>
      <c r="H431" s="59"/>
      <c r="I431" s="79"/>
      <c r="J431" s="63"/>
      <c r="K431" s="60"/>
      <c r="L431" s="60"/>
      <c r="M431" s="60"/>
      <c r="N431" s="61"/>
      <c r="O431" s="65"/>
      <c r="P431" s="59">
        <v>2004</v>
      </c>
      <c r="Q431" s="61">
        <v>10</v>
      </c>
      <c r="R431" s="66">
        <f t="shared" si="44"/>
        <v>0.1</v>
      </c>
      <c r="S431" s="67">
        <f t="shared" si="45"/>
        <v>34000000</v>
      </c>
      <c r="T431" s="61">
        <f t="shared" si="46"/>
        <v>14</v>
      </c>
      <c r="U431" s="61"/>
      <c r="V431" s="68">
        <f t="shared" si="47"/>
        <v>476000000</v>
      </c>
      <c r="W431" s="35">
        <f t="shared" si="51"/>
        <v>0</v>
      </c>
    </row>
    <row r="432" spans="1:23" ht="15" customHeight="1" x14ac:dyDescent="0.2">
      <c r="A432" s="59">
        <v>212</v>
      </c>
      <c r="B432" s="69" t="s">
        <v>498</v>
      </c>
      <c r="C432" s="61"/>
      <c r="D432" s="59">
        <v>1</v>
      </c>
      <c r="E432" s="59" t="s">
        <v>76</v>
      </c>
      <c r="F432" s="74">
        <v>35000000</v>
      </c>
      <c r="G432" s="63">
        <v>0</v>
      </c>
      <c r="H432" s="59"/>
      <c r="I432" s="79"/>
      <c r="J432" s="63"/>
      <c r="K432" s="60"/>
      <c r="L432" s="60"/>
      <c r="M432" s="60"/>
      <c r="N432" s="61"/>
      <c r="O432" s="65"/>
      <c r="P432" s="59">
        <v>2008</v>
      </c>
      <c r="Q432" s="61">
        <v>10</v>
      </c>
      <c r="R432" s="66">
        <f t="shared" si="44"/>
        <v>0.1</v>
      </c>
      <c r="S432" s="67">
        <f t="shared" si="45"/>
        <v>3500000</v>
      </c>
      <c r="T432" s="61">
        <f t="shared" si="46"/>
        <v>10</v>
      </c>
      <c r="U432" s="61"/>
      <c r="V432" s="68">
        <f t="shared" si="47"/>
        <v>35000000</v>
      </c>
      <c r="W432" s="35">
        <f t="shared" si="51"/>
        <v>0</v>
      </c>
    </row>
    <row r="433" spans="1:23" ht="18" customHeight="1" x14ac:dyDescent="0.2">
      <c r="A433" s="59">
        <f>+A432+1</f>
        <v>213</v>
      </c>
      <c r="B433" s="69" t="s">
        <v>499</v>
      </c>
      <c r="C433" s="61"/>
      <c r="D433" s="59">
        <v>1</v>
      </c>
      <c r="E433" s="59" t="s">
        <v>76</v>
      </c>
      <c r="F433" s="70">
        <v>35000000</v>
      </c>
      <c r="G433" s="63">
        <v>7000000</v>
      </c>
      <c r="H433" s="59"/>
      <c r="I433" s="79"/>
      <c r="J433" s="63"/>
      <c r="K433" s="60"/>
      <c r="L433" s="60"/>
      <c r="M433" s="60"/>
      <c r="N433" s="61"/>
      <c r="O433" s="65"/>
      <c r="P433" s="59">
        <v>2010</v>
      </c>
      <c r="Q433" s="61">
        <v>10</v>
      </c>
      <c r="R433" s="66">
        <f t="shared" si="44"/>
        <v>0.1</v>
      </c>
      <c r="S433" s="67">
        <f t="shared" si="45"/>
        <v>3500000</v>
      </c>
      <c r="T433" s="61">
        <f t="shared" si="46"/>
        <v>8</v>
      </c>
      <c r="U433" s="61"/>
      <c r="V433" s="68">
        <f t="shared" si="47"/>
        <v>28000000</v>
      </c>
      <c r="W433" s="35">
        <f t="shared" si="51"/>
        <v>7000000</v>
      </c>
    </row>
    <row r="434" spans="1:23" ht="30" x14ac:dyDescent="0.2">
      <c r="A434" s="59">
        <v>213</v>
      </c>
      <c r="B434" s="69" t="s">
        <v>500</v>
      </c>
      <c r="C434" s="61"/>
      <c r="D434" s="59">
        <v>2</v>
      </c>
      <c r="E434" s="59" t="s">
        <v>76</v>
      </c>
      <c r="F434" s="70">
        <v>13000000</v>
      </c>
      <c r="G434" s="63">
        <v>1300000</v>
      </c>
      <c r="H434" s="59"/>
      <c r="I434" s="79"/>
      <c r="J434" s="63"/>
      <c r="K434" s="60"/>
      <c r="L434" s="60"/>
      <c r="M434" s="60"/>
      <c r="N434" s="61"/>
      <c r="O434" s="65"/>
      <c r="P434" s="59">
        <v>2009</v>
      </c>
      <c r="Q434" s="61">
        <v>10</v>
      </c>
      <c r="R434" s="66">
        <f t="shared" si="44"/>
        <v>0.1</v>
      </c>
      <c r="S434" s="67">
        <f t="shared" si="45"/>
        <v>1300000</v>
      </c>
      <c r="T434" s="61">
        <f t="shared" si="46"/>
        <v>9</v>
      </c>
      <c r="U434" s="61"/>
      <c r="V434" s="68">
        <f t="shared" si="47"/>
        <v>11700000</v>
      </c>
      <c r="W434" s="35">
        <f t="shared" si="51"/>
        <v>1300000</v>
      </c>
    </row>
    <row r="435" spans="1:23" ht="165" x14ac:dyDescent="0.2">
      <c r="A435" s="59">
        <f>+A434+1</f>
        <v>214</v>
      </c>
      <c r="B435" s="69" t="s">
        <v>501</v>
      </c>
      <c r="C435" s="61"/>
      <c r="D435" s="59">
        <v>1</v>
      </c>
      <c r="E435" s="59" t="s">
        <v>76</v>
      </c>
      <c r="F435" s="70">
        <v>80192000</v>
      </c>
      <c r="G435" s="63">
        <v>0</v>
      </c>
      <c r="H435" s="59"/>
      <c r="I435" s="79"/>
      <c r="J435" s="63"/>
      <c r="K435" s="61"/>
      <c r="L435" s="61"/>
      <c r="M435" s="61"/>
      <c r="N435" s="61"/>
      <c r="O435" s="65"/>
      <c r="P435" s="59">
        <v>2010</v>
      </c>
      <c r="Q435" s="61">
        <v>8</v>
      </c>
      <c r="R435" s="66">
        <f t="shared" si="44"/>
        <v>0.125</v>
      </c>
      <c r="S435" s="67">
        <f t="shared" si="45"/>
        <v>10024000</v>
      </c>
      <c r="T435" s="61">
        <f t="shared" si="46"/>
        <v>8</v>
      </c>
      <c r="U435" s="61"/>
      <c r="V435" s="68">
        <f t="shared" si="47"/>
        <v>80192000</v>
      </c>
      <c r="W435" s="35">
        <f t="shared" si="51"/>
        <v>0</v>
      </c>
    </row>
    <row r="436" spans="1:23" ht="30" x14ac:dyDescent="0.2">
      <c r="A436" s="59">
        <v>214</v>
      </c>
      <c r="B436" s="119" t="s">
        <v>502</v>
      </c>
      <c r="C436" s="120"/>
      <c r="D436" s="121">
        <v>1</v>
      </c>
      <c r="E436" s="59" t="s">
        <v>76</v>
      </c>
      <c r="F436" s="122">
        <v>65000000</v>
      </c>
      <c r="G436" s="63">
        <v>0</v>
      </c>
      <c r="H436" s="121"/>
      <c r="I436" s="123"/>
      <c r="J436" s="63"/>
      <c r="K436" s="124"/>
      <c r="L436" s="124"/>
      <c r="M436" s="124"/>
      <c r="N436" s="120"/>
      <c r="O436" s="125"/>
      <c r="P436" s="121">
        <v>2007</v>
      </c>
      <c r="Q436" s="120">
        <v>10</v>
      </c>
      <c r="R436" s="126">
        <f t="shared" si="44"/>
        <v>0.1</v>
      </c>
      <c r="S436" s="67">
        <f t="shared" si="45"/>
        <v>6500000</v>
      </c>
      <c r="T436" s="61">
        <f t="shared" si="46"/>
        <v>11</v>
      </c>
      <c r="U436" s="61"/>
      <c r="V436" s="68">
        <f t="shared" si="47"/>
        <v>71500000</v>
      </c>
      <c r="W436" s="35">
        <f t="shared" si="51"/>
        <v>0</v>
      </c>
    </row>
    <row r="437" spans="1:23" s="88" customFormat="1" ht="30" x14ac:dyDescent="0.25">
      <c r="A437" s="59">
        <f>+A436+1</f>
        <v>215</v>
      </c>
      <c r="B437" s="69" t="s">
        <v>503</v>
      </c>
      <c r="C437" s="61"/>
      <c r="D437" s="59">
        <v>2</v>
      </c>
      <c r="E437" s="59" t="s">
        <v>76</v>
      </c>
      <c r="F437" s="70">
        <v>150769002</v>
      </c>
      <c r="G437" s="63">
        <v>30153800.400000006</v>
      </c>
      <c r="H437" s="59"/>
      <c r="I437" s="79"/>
      <c r="J437" s="63"/>
      <c r="K437" s="60"/>
      <c r="L437" s="60"/>
      <c r="M437" s="60"/>
      <c r="N437" s="61"/>
      <c r="O437" s="65"/>
      <c r="P437" s="59">
        <v>2010</v>
      </c>
      <c r="Q437" s="61">
        <v>10</v>
      </c>
      <c r="R437" s="66">
        <f t="shared" si="44"/>
        <v>0.1</v>
      </c>
      <c r="S437" s="67">
        <f t="shared" si="45"/>
        <v>15076900.199999999</v>
      </c>
      <c r="T437" s="61">
        <f t="shared" si="46"/>
        <v>8</v>
      </c>
      <c r="U437" s="61"/>
      <c r="V437" s="68">
        <f t="shared" si="47"/>
        <v>120615201.59999999</v>
      </c>
      <c r="W437" s="100">
        <f t="shared" si="51"/>
        <v>30153800.400000006</v>
      </c>
    </row>
    <row r="438" spans="1:23" s="88" customFormat="1" x14ac:dyDescent="0.25">
      <c r="A438" s="59">
        <v>215</v>
      </c>
      <c r="B438" s="69" t="s">
        <v>504</v>
      </c>
      <c r="C438" s="61"/>
      <c r="D438" s="59">
        <v>1</v>
      </c>
      <c r="E438" s="59" t="s">
        <v>76</v>
      </c>
      <c r="F438" s="62">
        <v>8073000</v>
      </c>
      <c r="G438" s="63">
        <v>0</v>
      </c>
      <c r="H438" s="59"/>
      <c r="I438" s="64"/>
      <c r="J438" s="63"/>
      <c r="K438" s="60"/>
      <c r="L438" s="60"/>
      <c r="M438" s="60"/>
      <c r="N438" s="61"/>
      <c r="O438" s="65"/>
      <c r="P438" s="59">
        <v>1998</v>
      </c>
      <c r="Q438" s="61">
        <v>8</v>
      </c>
      <c r="R438" s="66">
        <f t="shared" si="44"/>
        <v>0.125</v>
      </c>
      <c r="S438" s="67">
        <f t="shared" si="45"/>
        <v>1009125</v>
      </c>
      <c r="T438" s="61">
        <f t="shared" si="46"/>
        <v>20</v>
      </c>
      <c r="U438" s="61"/>
      <c r="V438" s="68">
        <f t="shared" si="47"/>
        <v>20182500</v>
      </c>
      <c r="W438" s="100">
        <f t="shared" si="51"/>
        <v>0</v>
      </c>
    </row>
    <row r="439" spans="1:23" s="88" customFormat="1" ht="30" x14ac:dyDescent="0.25">
      <c r="A439" s="59">
        <f>+A438+1</f>
        <v>216</v>
      </c>
      <c r="B439" s="69" t="s">
        <v>505</v>
      </c>
      <c r="C439" s="61"/>
      <c r="D439" s="59">
        <v>1</v>
      </c>
      <c r="E439" s="59" t="s">
        <v>76</v>
      </c>
      <c r="F439" s="74">
        <v>12547500</v>
      </c>
      <c r="G439" s="63">
        <v>0</v>
      </c>
      <c r="H439" s="59"/>
      <c r="I439" s="79"/>
      <c r="J439" s="63"/>
      <c r="K439" s="60"/>
      <c r="L439" s="60"/>
      <c r="M439" s="60"/>
      <c r="N439" s="61"/>
      <c r="O439" s="65"/>
      <c r="P439" s="59">
        <v>2007</v>
      </c>
      <c r="Q439" s="61">
        <v>10</v>
      </c>
      <c r="R439" s="66">
        <f t="shared" si="44"/>
        <v>0.1</v>
      </c>
      <c r="S439" s="67">
        <f t="shared" si="45"/>
        <v>1254750</v>
      </c>
      <c r="T439" s="61">
        <f t="shared" si="46"/>
        <v>11</v>
      </c>
      <c r="U439" s="61"/>
      <c r="V439" s="68">
        <f t="shared" si="47"/>
        <v>13802250</v>
      </c>
      <c r="W439" s="100">
        <f t="shared" si="51"/>
        <v>0</v>
      </c>
    </row>
    <row r="440" spans="1:23" s="88" customFormat="1" x14ac:dyDescent="0.25">
      <c r="A440" s="59">
        <v>216</v>
      </c>
      <c r="B440" s="69" t="s">
        <v>506</v>
      </c>
      <c r="C440" s="61"/>
      <c r="D440" s="59">
        <v>1</v>
      </c>
      <c r="E440" s="59" t="s">
        <v>76</v>
      </c>
      <c r="F440" s="62">
        <v>108000000</v>
      </c>
      <c r="G440" s="63">
        <v>0</v>
      </c>
      <c r="H440" s="59"/>
      <c r="I440" s="64"/>
      <c r="J440" s="63"/>
      <c r="K440" s="60"/>
      <c r="L440" s="60"/>
      <c r="M440" s="60"/>
      <c r="N440" s="61"/>
      <c r="O440" s="65"/>
      <c r="P440" s="59">
        <v>1998</v>
      </c>
      <c r="Q440" s="61">
        <v>10</v>
      </c>
      <c r="R440" s="66">
        <f t="shared" si="44"/>
        <v>0.1</v>
      </c>
      <c r="S440" s="67">
        <f t="shared" si="45"/>
        <v>10800000</v>
      </c>
      <c r="T440" s="61">
        <f t="shared" si="46"/>
        <v>20</v>
      </c>
      <c r="U440" s="61"/>
      <c r="V440" s="68">
        <f t="shared" si="47"/>
        <v>216000000</v>
      </c>
      <c r="W440" s="100">
        <f t="shared" si="51"/>
        <v>0</v>
      </c>
    </row>
    <row r="441" spans="1:23" s="88" customFormat="1" ht="30" x14ac:dyDescent="0.25">
      <c r="A441" s="59">
        <f>+A440+1</f>
        <v>217</v>
      </c>
      <c r="B441" s="69" t="s">
        <v>507</v>
      </c>
      <c r="C441" s="61"/>
      <c r="D441" s="59">
        <v>1</v>
      </c>
      <c r="E441" s="59" t="s">
        <v>76</v>
      </c>
      <c r="F441" s="62">
        <v>119602000</v>
      </c>
      <c r="G441" s="63">
        <v>0</v>
      </c>
      <c r="H441" s="59"/>
      <c r="I441" s="64"/>
      <c r="J441" s="63"/>
      <c r="K441" s="60"/>
      <c r="L441" s="60"/>
      <c r="M441" s="60"/>
      <c r="N441" s="61"/>
      <c r="O441" s="65"/>
      <c r="P441" s="59">
        <v>1998</v>
      </c>
      <c r="Q441" s="61">
        <v>10</v>
      </c>
      <c r="R441" s="66">
        <f t="shared" si="44"/>
        <v>0.1</v>
      </c>
      <c r="S441" s="67">
        <f t="shared" si="45"/>
        <v>11960200</v>
      </c>
      <c r="T441" s="61">
        <f t="shared" si="46"/>
        <v>20</v>
      </c>
      <c r="U441" s="61"/>
      <c r="V441" s="68">
        <f t="shared" si="47"/>
        <v>239204000</v>
      </c>
      <c r="W441" s="100">
        <f t="shared" si="51"/>
        <v>0</v>
      </c>
    </row>
    <row r="442" spans="1:23" s="88" customFormat="1" x14ac:dyDescent="0.25">
      <c r="A442" s="59">
        <v>217</v>
      </c>
      <c r="B442" s="69" t="s">
        <v>508</v>
      </c>
      <c r="C442" s="61"/>
      <c r="D442" s="59">
        <v>2</v>
      </c>
      <c r="E442" s="59" t="s">
        <v>76</v>
      </c>
      <c r="F442" s="70">
        <v>25600000</v>
      </c>
      <c r="G442" s="63">
        <v>5120000</v>
      </c>
      <c r="H442" s="59"/>
      <c r="I442" s="79"/>
      <c r="J442" s="63"/>
      <c r="K442" s="60"/>
      <c r="L442" s="60"/>
      <c r="M442" s="60"/>
      <c r="N442" s="60"/>
      <c r="O442" s="65"/>
      <c r="P442" s="59">
        <v>2010</v>
      </c>
      <c r="Q442" s="61">
        <v>10</v>
      </c>
      <c r="R442" s="66">
        <f t="shared" si="44"/>
        <v>0.1</v>
      </c>
      <c r="S442" s="67">
        <f t="shared" si="45"/>
        <v>2560000</v>
      </c>
      <c r="T442" s="61">
        <f t="shared" si="46"/>
        <v>8</v>
      </c>
      <c r="U442" s="61"/>
      <c r="V442" s="68">
        <f t="shared" si="47"/>
        <v>20480000</v>
      </c>
      <c r="W442" s="100">
        <f t="shared" si="51"/>
        <v>5120000</v>
      </c>
    </row>
    <row r="443" spans="1:23" s="97" customFormat="1" ht="30" x14ac:dyDescent="0.25">
      <c r="A443" s="59">
        <f>+A442+1</f>
        <v>218</v>
      </c>
      <c r="B443" s="127" t="s">
        <v>509</v>
      </c>
      <c r="C443" s="61"/>
      <c r="D443" s="128">
        <v>1</v>
      </c>
      <c r="E443" s="59" t="s">
        <v>76</v>
      </c>
      <c r="F443" s="129">
        <v>45696000</v>
      </c>
      <c r="G443" s="63">
        <v>34272000</v>
      </c>
      <c r="H443" s="128"/>
      <c r="I443" s="130"/>
      <c r="J443" s="63"/>
      <c r="K443" s="131"/>
      <c r="L443" s="131"/>
      <c r="M443" s="131"/>
      <c r="N443" s="131"/>
      <c r="O443" s="132"/>
      <c r="P443" s="128">
        <v>2016</v>
      </c>
      <c r="Q443" s="133">
        <v>8</v>
      </c>
      <c r="R443" s="134">
        <f t="shared" si="44"/>
        <v>0.125</v>
      </c>
      <c r="S443" s="67">
        <f t="shared" si="45"/>
        <v>5712000</v>
      </c>
      <c r="T443" s="61">
        <f t="shared" si="46"/>
        <v>2</v>
      </c>
      <c r="U443" s="61"/>
      <c r="V443" s="68">
        <f t="shared" si="47"/>
        <v>11424000</v>
      </c>
      <c r="W443" s="35">
        <f t="shared" si="51"/>
        <v>34272000</v>
      </c>
    </row>
    <row r="444" spans="1:23" s="97" customFormat="1" x14ac:dyDescent="0.25">
      <c r="A444" s="59">
        <v>218</v>
      </c>
      <c r="B444" s="135" t="s">
        <v>510</v>
      </c>
      <c r="C444" s="136"/>
      <c r="D444" s="128">
        <v>5</v>
      </c>
      <c r="E444" s="59" t="s">
        <v>76</v>
      </c>
      <c r="F444" s="70">
        <v>62500000</v>
      </c>
      <c r="G444" s="63">
        <v>18750000</v>
      </c>
      <c r="H444" s="59"/>
      <c r="I444" s="64"/>
      <c r="J444" s="63"/>
      <c r="K444" s="137"/>
      <c r="L444" s="137"/>
      <c r="M444" s="137"/>
      <c r="N444" s="138"/>
      <c r="O444" s="139"/>
      <c r="P444" s="128">
        <v>2011</v>
      </c>
      <c r="Q444" s="140">
        <v>10</v>
      </c>
      <c r="R444" s="134">
        <f t="shared" si="44"/>
        <v>0.1</v>
      </c>
      <c r="S444" s="67">
        <f t="shared" si="45"/>
        <v>6250000</v>
      </c>
      <c r="T444" s="61">
        <f t="shared" si="46"/>
        <v>7</v>
      </c>
      <c r="U444" s="61"/>
      <c r="V444" s="68">
        <f t="shared" si="47"/>
        <v>43750000</v>
      </c>
      <c r="W444" s="35">
        <f t="shared" si="51"/>
        <v>18750000</v>
      </c>
    </row>
    <row r="445" spans="1:23" x14ac:dyDescent="0.2">
      <c r="A445" s="59">
        <f>+A444+1</f>
        <v>219</v>
      </c>
      <c r="B445" s="69" t="s">
        <v>511</v>
      </c>
      <c r="C445" s="61"/>
      <c r="D445" s="59">
        <v>1</v>
      </c>
      <c r="E445" s="59" t="s">
        <v>76</v>
      </c>
      <c r="F445" s="62">
        <v>52500000</v>
      </c>
      <c r="G445" s="63">
        <v>0</v>
      </c>
      <c r="H445" s="59"/>
      <c r="I445" s="79"/>
      <c r="J445" s="63"/>
      <c r="K445" s="60"/>
      <c r="L445" s="60"/>
      <c r="M445" s="60"/>
      <c r="N445" s="61"/>
      <c r="O445" s="75"/>
      <c r="P445" s="59">
        <v>2011</v>
      </c>
      <c r="Q445" s="61">
        <v>5</v>
      </c>
      <c r="R445" s="66">
        <f t="shared" si="44"/>
        <v>0.2</v>
      </c>
      <c r="S445" s="67">
        <f t="shared" si="45"/>
        <v>10500000</v>
      </c>
      <c r="T445" s="61">
        <f t="shared" si="46"/>
        <v>7</v>
      </c>
      <c r="U445" s="61"/>
      <c r="V445" s="68">
        <f t="shared" si="47"/>
        <v>73500000</v>
      </c>
      <c r="W445" s="35">
        <f t="shared" si="51"/>
        <v>0</v>
      </c>
    </row>
    <row r="446" spans="1:23" x14ac:dyDescent="0.2">
      <c r="A446" s="59">
        <v>219</v>
      </c>
      <c r="B446" s="69" t="s">
        <v>512</v>
      </c>
      <c r="C446" s="61"/>
      <c r="D446" s="59">
        <v>1</v>
      </c>
      <c r="E446" s="59" t="s">
        <v>76</v>
      </c>
      <c r="F446" s="62">
        <v>55000000</v>
      </c>
      <c r="G446" s="63">
        <v>0</v>
      </c>
      <c r="H446" s="59"/>
      <c r="I446" s="79"/>
      <c r="J446" s="63"/>
      <c r="K446" s="60"/>
      <c r="L446" s="60"/>
      <c r="M446" s="60"/>
      <c r="N446" s="61"/>
      <c r="O446" s="75"/>
      <c r="P446" s="59">
        <v>2009</v>
      </c>
      <c r="Q446" s="61">
        <v>5</v>
      </c>
      <c r="R446" s="66">
        <f t="shared" si="44"/>
        <v>0.2</v>
      </c>
      <c r="S446" s="67">
        <f t="shared" si="45"/>
        <v>11000000</v>
      </c>
      <c r="T446" s="61">
        <f t="shared" si="46"/>
        <v>9</v>
      </c>
      <c r="U446" s="61">
        <v>0</v>
      </c>
      <c r="V446" s="68">
        <f t="shared" si="47"/>
        <v>99000000</v>
      </c>
      <c r="W446" s="35">
        <f t="shared" si="51"/>
        <v>0</v>
      </c>
    </row>
    <row r="447" spans="1:23" ht="30" x14ac:dyDescent="0.2">
      <c r="A447" s="59">
        <f>+A446+1</f>
        <v>220</v>
      </c>
      <c r="B447" s="69" t="s">
        <v>513</v>
      </c>
      <c r="C447" s="61"/>
      <c r="D447" s="59">
        <v>2</v>
      </c>
      <c r="E447" s="59" t="s">
        <v>76</v>
      </c>
      <c r="F447" s="70">
        <v>502800000</v>
      </c>
      <c r="G447" s="63">
        <v>100560000</v>
      </c>
      <c r="H447" s="59"/>
      <c r="I447" s="79"/>
      <c r="J447" s="63"/>
      <c r="K447" s="60"/>
      <c r="L447" s="60"/>
      <c r="M447" s="60"/>
      <c r="N447" s="61"/>
      <c r="O447" s="65"/>
      <c r="P447" s="59">
        <v>2010</v>
      </c>
      <c r="Q447" s="61">
        <v>10</v>
      </c>
      <c r="R447" s="66">
        <f t="shared" si="44"/>
        <v>0.1</v>
      </c>
      <c r="S447" s="67">
        <f t="shared" si="45"/>
        <v>50280000</v>
      </c>
      <c r="T447" s="61">
        <f t="shared" si="46"/>
        <v>8</v>
      </c>
      <c r="U447" s="61"/>
      <c r="V447" s="68">
        <f t="shared" si="47"/>
        <v>402240000</v>
      </c>
      <c r="W447" s="35">
        <f t="shared" si="51"/>
        <v>100560000</v>
      </c>
    </row>
    <row r="448" spans="1:23" ht="26.25" customHeight="1" x14ac:dyDescent="0.2">
      <c r="A448" s="59">
        <v>220</v>
      </c>
      <c r="B448" s="141" t="s">
        <v>514</v>
      </c>
      <c r="C448" s="61"/>
      <c r="D448" s="59">
        <v>2</v>
      </c>
      <c r="E448" s="59" t="s">
        <v>76</v>
      </c>
      <c r="F448" s="70">
        <v>299780000</v>
      </c>
      <c r="G448" s="63">
        <v>59956000</v>
      </c>
      <c r="H448" s="59"/>
      <c r="I448" s="79"/>
      <c r="J448" s="63"/>
      <c r="K448" s="60"/>
      <c r="L448" s="60"/>
      <c r="M448" s="60"/>
      <c r="N448" s="61"/>
      <c r="O448" s="65"/>
      <c r="P448" s="59">
        <v>2010</v>
      </c>
      <c r="Q448" s="61">
        <v>10</v>
      </c>
      <c r="R448" s="66">
        <f t="shared" si="44"/>
        <v>0.1</v>
      </c>
      <c r="S448" s="67">
        <f t="shared" si="45"/>
        <v>29978000</v>
      </c>
      <c r="T448" s="61">
        <f t="shared" si="46"/>
        <v>8</v>
      </c>
      <c r="U448" s="61"/>
      <c r="V448" s="68">
        <f t="shared" si="47"/>
        <v>239824000</v>
      </c>
      <c r="W448" s="35">
        <f t="shared" si="51"/>
        <v>59956000</v>
      </c>
    </row>
    <row r="449" spans="1:23" s="71" customFormat="1" x14ac:dyDescent="0.25">
      <c r="A449" s="59">
        <f>+A448+1</f>
        <v>221</v>
      </c>
      <c r="B449" s="69" t="s">
        <v>515</v>
      </c>
      <c r="C449" s="61"/>
      <c r="D449" s="59">
        <v>2</v>
      </c>
      <c r="E449" s="59" t="s">
        <v>76</v>
      </c>
      <c r="F449" s="70">
        <v>500178000</v>
      </c>
      <c r="G449" s="63">
        <v>100035600</v>
      </c>
      <c r="H449" s="59"/>
      <c r="I449" s="79"/>
      <c r="J449" s="63"/>
      <c r="K449" s="60"/>
      <c r="L449" s="60"/>
      <c r="M449" s="60"/>
      <c r="N449" s="61"/>
      <c r="O449" s="65"/>
      <c r="P449" s="59">
        <v>2010</v>
      </c>
      <c r="Q449" s="61">
        <v>10</v>
      </c>
      <c r="R449" s="66">
        <f t="shared" si="44"/>
        <v>0.1</v>
      </c>
      <c r="S449" s="67">
        <f t="shared" si="45"/>
        <v>50017800</v>
      </c>
      <c r="T449" s="61">
        <f t="shared" si="46"/>
        <v>8</v>
      </c>
      <c r="U449" s="61"/>
      <c r="V449" s="68">
        <f t="shared" si="47"/>
        <v>400142400</v>
      </c>
      <c r="W449" s="35">
        <f t="shared" si="51"/>
        <v>100035600</v>
      </c>
    </row>
    <row r="450" spans="1:23" s="24" customFormat="1" ht="16.5" x14ac:dyDescent="0.25">
      <c r="A450" s="59">
        <v>221</v>
      </c>
      <c r="B450" s="69" t="s">
        <v>516</v>
      </c>
      <c r="C450" s="61"/>
      <c r="D450" s="59">
        <v>2</v>
      </c>
      <c r="E450" s="59" t="s">
        <v>76</v>
      </c>
      <c r="F450" s="70">
        <v>514000000</v>
      </c>
      <c r="G450" s="63">
        <v>102800000</v>
      </c>
      <c r="H450" s="59"/>
      <c r="I450" s="79"/>
      <c r="J450" s="63"/>
      <c r="K450" s="60"/>
      <c r="L450" s="60"/>
      <c r="M450" s="60"/>
      <c r="N450" s="61"/>
      <c r="O450" s="65"/>
      <c r="P450" s="59">
        <v>2010</v>
      </c>
      <c r="Q450" s="61">
        <v>10</v>
      </c>
      <c r="R450" s="66">
        <f t="shared" si="44"/>
        <v>0.1</v>
      </c>
      <c r="S450" s="67">
        <f t="shared" si="45"/>
        <v>51400000</v>
      </c>
      <c r="T450" s="61">
        <f t="shared" si="46"/>
        <v>8</v>
      </c>
      <c r="U450" s="61"/>
      <c r="V450" s="68">
        <f t="shared" si="47"/>
        <v>411200000</v>
      </c>
      <c r="W450" s="35">
        <f t="shared" si="51"/>
        <v>102800000</v>
      </c>
    </row>
    <row r="451" spans="1:23" ht="18.75" customHeight="1" x14ac:dyDescent="0.2">
      <c r="A451" s="59">
        <f>+A450+1</f>
        <v>222</v>
      </c>
      <c r="B451" s="141" t="s">
        <v>517</v>
      </c>
      <c r="C451" s="61"/>
      <c r="D451" s="59">
        <v>2</v>
      </c>
      <c r="E451" s="59" t="s">
        <v>76</v>
      </c>
      <c r="F451" s="70">
        <v>1721280000</v>
      </c>
      <c r="G451" s="63">
        <v>344256000</v>
      </c>
      <c r="H451" s="59"/>
      <c r="I451" s="79"/>
      <c r="J451" s="63"/>
      <c r="K451" s="60"/>
      <c r="L451" s="60"/>
      <c r="M451" s="60"/>
      <c r="N451" s="61"/>
      <c r="O451" s="65"/>
      <c r="P451" s="59">
        <v>2010</v>
      </c>
      <c r="Q451" s="61">
        <v>10</v>
      </c>
      <c r="R451" s="66">
        <f t="shared" si="44"/>
        <v>0.1</v>
      </c>
      <c r="S451" s="67">
        <f t="shared" si="45"/>
        <v>172128000</v>
      </c>
      <c r="T451" s="61">
        <f t="shared" si="46"/>
        <v>8</v>
      </c>
      <c r="U451" s="61"/>
      <c r="V451" s="68">
        <f t="shared" si="47"/>
        <v>1377024000</v>
      </c>
      <c r="W451" s="35">
        <f t="shared" si="51"/>
        <v>344256000</v>
      </c>
    </row>
    <row r="452" spans="1:23" s="24" customFormat="1" ht="16.5" x14ac:dyDescent="0.25">
      <c r="A452" s="59">
        <v>222</v>
      </c>
      <c r="B452" s="69" t="s">
        <v>518</v>
      </c>
      <c r="C452" s="61"/>
      <c r="D452" s="59">
        <v>2</v>
      </c>
      <c r="E452" s="59" t="s">
        <v>76</v>
      </c>
      <c r="F452" s="70">
        <v>501578000</v>
      </c>
      <c r="G452" s="63">
        <v>100315600</v>
      </c>
      <c r="H452" s="59"/>
      <c r="I452" s="79"/>
      <c r="J452" s="63"/>
      <c r="K452" s="60"/>
      <c r="L452" s="60"/>
      <c r="M452" s="60"/>
      <c r="N452" s="61"/>
      <c r="O452" s="65"/>
      <c r="P452" s="59">
        <v>2010</v>
      </c>
      <c r="Q452" s="61">
        <v>10</v>
      </c>
      <c r="R452" s="66">
        <f t="shared" si="44"/>
        <v>0.1</v>
      </c>
      <c r="S452" s="67">
        <f t="shared" si="45"/>
        <v>50157800</v>
      </c>
      <c r="T452" s="61">
        <f t="shared" si="46"/>
        <v>8</v>
      </c>
      <c r="U452" s="61"/>
      <c r="V452" s="68">
        <f t="shared" si="47"/>
        <v>401262400</v>
      </c>
      <c r="W452" s="35">
        <f t="shared" si="51"/>
        <v>100315600</v>
      </c>
    </row>
    <row r="453" spans="1:23" s="71" customFormat="1" x14ac:dyDescent="0.25">
      <c r="A453" s="59">
        <f>+A452+1</f>
        <v>223</v>
      </c>
      <c r="B453" s="69" t="s">
        <v>519</v>
      </c>
      <c r="C453" s="61"/>
      <c r="D453" s="59">
        <v>2</v>
      </c>
      <c r="E453" s="59" t="s">
        <v>76</v>
      </c>
      <c r="F453" s="70">
        <v>3640000000</v>
      </c>
      <c r="G453" s="63">
        <v>728000000</v>
      </c>
      <c r="H453" s="59"/>
      <c r="I453" s="79"/>
      <c r="J453" s="63"/>
      <c r="K453" s="60"/>
      <c r="L453" s="60"/>
      <c r="M453" s="60"/>
      <c r="N453" s="61"/>
      <c r="O453" s="65"/>
      <c r="P453" s="59">
        <v>2010</v>
      </c>
      <c r="Q453" s="61">
        <v>10</v>
      </c>
      <c r="R453" s="66">
        <f t="shared" si="44"/>
        <v>0.1</v>
      </c>
      <c r="S453" s="67">
        <f t="shared" si="45"/>
        <v>364000000</v>
      </c>
      <c r="T453" s="61">
        <f t="shared" si="46"/>
        <v>8</v>
      </c>
      <c r="U453" s="61"/>
      <c r="V453" s="68">
        <f t="shared" si="47"/>
        <v>2912000000</v>
      </c>
      <c r="W453" s="35">
        <f t="shared" si="51"/>
        <v>728000000</v>
      </c>
    </row>
    <row r="454" spans="1:23" s="71" customFormat="1" x14ac:dyDescent="0.25">
      <c r="A454" s="59">
        <v>223</v>
      </c>
      <c r="B454" s="69" t="s">
        <v>520</v>
      </c>
      <c r="C454" s="61"/>
      <c r="D454" s="59">
        <v>2</v>
      </c>
      <c r="E454" s="59" t="s">
        <v>76</v>
      </c>
      <c r="F454" s="70">
        <v>694000000</v>
      </c>
      <c r="G454" s="63">
        <v>138800000</v>
      </c>
      <c r="H454" s="59"/>
      <c r="I454" s="79"/>
      <c r="J454" s="63"/>
      <c r="K454" s="60"/>
      <c r="L454" s="60"/>
      <c r="M454" s="60"/>
      <c r="N454" s="61"/>
      <c r="O454" s="65"/>
      <c r="P454" s="59">
        <v>2010</v>
      </c>
      <c r="Q454" s="61">
        <v>10</v>
      </c>
      <c r="R454" s="66">
        <f t="shared" si="44"/>
        <v>0.1</v>
      </c>
      <c r="S454" s="67">
        <f t="shared" si="45"/>
        <v>69400000</v>
      </c>
      <c r="T454" s="61">
        <f t="shared" si="46"/>
        <v>8</v>
      </c>
      <c r="U454" s="61"/>
      <c r="V454" s="68">
        <f t="shared" si="47"/>
        <v>555200000</v>
      </c>
      <c r="W454" s="35">
        <f t="shared" si="51"/>
        <v>138800000</v>
      </c>
    </row>
    <row r="455" spans="1:23" s="24" customFormat="1" ht="16.5" x14ac:dyDescent="0.25">
      <c r="A455" s="59">
        <f>+A454+1</f>
        <v>224</v>
      </c>
      <c r="B455" s="69" t="s">
        <v>521</v>
      </c>
      <c r="C455" s="61"/>
      <c r="D455" s="59">
        <v>2</v>
      </c>
      <c r="E455" s="59" t="s">
        <v>76</v>
      </c>
      <c r="F455" s="70">
        <v>539476000</v>
      </c>
      <c r="G455" s="63">
        <v>107895200</v>
      </c>
      <c r="H455" s="59"/>
      <c r="I455" s="79"/>
      <c r="J455" s="63"/>
      <c r="K455" s="60"/>
      <c r="L455" s="60"/>
      <c r="M455" s="60"/>
      <c r="N455" s="61"/>
      <c r="O455" s="65"/>
      <c r="P455" s="59">
        <v>2010</v>
      </c>
      <c r="Q455" s="61">
        <v>10</v>
      </c>
      <c r="R455" s="66">
        <f t="shared" si="44"/>
        <v>0.1</v>
      </c>
      <c r="S455" s="67">
        <f t="shared" si="45"/>
        <v>53947600</v>
      </c>
      <c r="T455" s="61">
        <f t="shared" si="46"/>
        <v>8</v>
      </c>
      <c r="U455" s="61"/>
      <c r="V455" s="68">
        <f t="shared" si="47"/>
        <v>431580800</v>
      </c>
      <c r="W455" s="35">
        <f t="shared" si="51"/>
        <v>107895200</v>
      </c>
    </row>
    <row r="456" spans="1:23" s="24" customFormat="1" ht="16.5" x14ac:dyDescent="0.25">
      <c r="A456" s="59">
        <v>224</v>
      </c>
      <c r="B456" s="92" t="s">
        <v>522</v>
      </c>
      <c r="C456" s="87"/>
      <c r="D456" s="87">
        <v>2</v>
      </c>
      <c r="E456" s="87" t="s">
        <v>87</v>
      </c>
      <c r="F456" s="91">
        <v>96000000</v>
      </c>
      <c r="G456" s="63">
        <v>24000000</v>
      </c>
      <c r="H456" s="87"/>
      <c r="I456" s="64"/>
      <c r="J456" s="63"/>
      <c r="K456" s="88"/>
      <c r="L456" s="88"/>
      <c r="M456" s="75"/>
      <c r="N456" s="75"/>
      <c r="O456" s="75"/>
      <c r="P456" s="59">
        <v>2012</v>
      </c>
      <c r="Q456" s="59">
        <v>8</v>
      </c>
      <c r="R456" s="66">
        <f t="shared" si="44"/>
        <v>0.125</v>
      </c>
      <c r="S456" s="67">
        <f t="shared" si="45"/>
        <v>12000000</v>
      </c>
      <c r="T456" s="61">
        <f t="shared" si="46"/>
        <v>6</v>
      </c>
      <c r="U456" s="118">
        <f>S456</f>
        <v>12000000</v>
      </c>
      <c r="V456" s="68">
        <f t="shared" si="47"/>
        <v>72000000</v>
      </c>
      <c r="W456" s="35"/>
    </row>
    <row r="457" spans="1:23" s="24" customFormat="1" ht="30" x14ac:dyDescent="0.25">
      <c r="A457" s="59">
        <f>+A456+1</f>
        <v>225</v>
      </c>
      <c r="B457" s="69" t="s">
        <v>523</v>
      </c>
      <c r="C457" s="61"/>
      <c r="D457" s="59">
        <v>1</v>
      </c>
      <c r="E457" s="87" t="s">
        <v>87</v>
      </c>
      <c r="F457" s="74">
        <v>1088535000</v>
      </c>
      <c r="G457" s="63">
        <v>0</v>
      </c>
      <c r="H457" s="59"/>
      <c r="I457" s="79"/>
      <c r="J457" s="63"/>
      <c r="K457" s="75"/>
      <c r="L457" s="75"/>
      <c r="M457" s="75"/>
      <c r="N457" s="60"/>
      <c r="O457" s="75"/>
      <c r="P457" s="76">
        <v>2008</v>
      </c>
      <c r="Q457" s="76">
        <v>10</v>
      </c>
      <c r="R457" s="66">
        <f t="shared" si="44"/>
        <v>0.1</v>
      </c>
      <c r="S457" s="67">
        <f t="shared" si="45"/>
        <v>108853500</v>
      </c>
      <c r="T457" s="61">
        <f t="shared" si="46"/>
        <v>10</v>
      </c>
      <c r="U457" s="61"/>
      <c r="V457" s="68">
        <f t="shared" si="47"/>
        <v>1088535000</v>
      </c>
      <c r="W457" s="35">
        <f t="shared" ref="W457:W464" si="52">IF(G457&lt;0,0,G457)</f>
        <v>0</v>
      </c>
    </row>
    <row r="458" spans="1:23" s="24" customFormat="1" ht="16.5" x14ac:dyDescent="0.25">
      <c r="A458" s="59">
        <v>225</v>
      </c>
      <c r="B458" s="69" t="s">
        <v>524</v>
      </c>
      <c r="C458" s="61"/>
      <c r="D458" s="59">
        <v>1</v>
      </c>
      <c r="E458" s="87" t="s">
        <v>87</v>
      </c>
      <c r="F458" s="74">
        <v>698775000</v>
      </c>
      <c r="G458" s="63">
        <v>0</v>
      </c>
      <c r="H458" s="59"/>
      <c r="I458" s="79"/>
      <c r="J458" s="63"/>
      <c r="K458" s="75"/>
      <c r="L458" s="75"/>
      <c r="M458" s="75"/>
      <c r="N458" s="60"/>
      <c r="O458" s="75"/>
      <c r="P458" s="76">
        <v>2007</v>
      </c>
      <c r="Q458" s="76">
        <v>10</v>
      </c>
      <c r="R458" s="66">
        <f t="shared" ref="R458:R517" si="53">100%/Q458</f>
        <v>0.1</v>
      </c>
      <c r="S458" s="67">
        <f t="shared" ref="S458:S517" si="54">F458/Q458</f>
        <v>69877500</v>
      </c>
      <c r="T458" s="61">
        <f t="shared" ref="T458:T517" si="55">2018-P458</f>
        <v>11</v>
      </c>
      <c r="U458" s="61"/>
      <c r="V458" s="68">
        <f t="shared" ref="V458:V517" si="56">S458*T458</f>
        <v>768652500</v>
      </c>
      <c r="W458" s="35">
        <f t="shared" si="52"/>
        <v>0</v>
      </c>
    </row>
    <row r="459" spans="1:23" ht="17.25" customHeight="1" x14ac:dyDescent="0.25">
      <c r="A459" s="59">
        <f>+A458+1</f>
        <v>226</v>
      </c>
      <c r="B459" s="141" t="s">
        <v>525</v>
      </c>
      <c r="C459" s="61"/>
      <c r="D459" s="59">
        <v>2</v>
      </c>
      <c r="E459" s="87" t="s">
        <v>87</v>
      </c>
      <c r="F459" s="62">
        <v>79000000</v>
      </c>
      <c r="G459" s="63">
        <v>15800000</v>
      </c>
      <c r="H459" s="59"/>
      <c r="I459" s="64"/>
      <c r="J459" s="63"/>
      <c r="K459" s="60"/>
      <c r="L459" s="60"/>
      <c r="M459" s="60"/>
      <c r="N459" s="61"/>
      <c r="O459" s="65"/>
      <c r="P459" s="59">
        <v>2010</v>
      </c>
      <c r="Q459" s="61">
        <v>10</v>
      </c>
      <c r="R459" s="66">
        <f t="shared" si="53"/>
        <v>0.1</v>
      </c>
      <c r="S459" s="67">
        <f t="shared" si="54"/>
        <v>7900000</v>
      </c>
      <c r="T459" s="61">
        <f t="shared" si="55"/>
        <v>8</v>
      </c>
      <c r="U459" s="61"/>
      <c r="V459" s="68">
        <f t="shared" si="56"/>
        <v>63200000</v>
      </c>
      <c r="W459" s="35">
        <f t="shared" si="52"/>
        <v>15800000</v>
      </c>
    </row>
    <row r="460" spans="1:23" s="24" customFormat="1" ht="17.25" customHeight="1" x14ac:dyDescent="0.25">
      <c r="A460" s="59">
        <v>226</v>
      </c>
      <c r="B460" s="141" t="s">
        <v>526</v>
      </c>
      <c r="C460" s="61"/>
      <c r="D460" s="59">
        <v>2</v>
      </c>
      <c r="E460" s="87" t="s">
        <v>87</v>
      </c>
      <c r="F460" s="85">
        <v>79000000</v>
      </c>
      <c r="G460" s="63">
        <v>0</v>
      </c>
      <c r="H460" s="59"/>
      <c r="I460" s="64"/>
      <c r="J460" s="63"/>
      <c r="K460" s="60"/>
      <c r="L460" s="60"/>
      <c r="M460" s="60"/>
      <c r="N460" s="61"/>
      <c r="O460" s="65"/>
      <c r="P460" s="59">
        <v>2009</v>
      </c>
      <c r="Q460" s="61">
        <v>8</v>
      </c>
      <c r="R460" s="66">
        <f t="shared" si="53"/>
        <v>0.125</v>
      </c>
      <c r="S460" s="67">
        <f t="shared" si="54"/>
        <v>9875000</v>
      </c>
      <c r="T460" s="61">
        <f t="shared" si="55"/>
        <v>9</v>
      </c>
      <c r="U460" s="61"/>
      <c r="V460" s="68">
        <f t="shared" si="56"/>
        <v>88875000</v>
      </c>
      <c r="W460" s="35">
        <f t="shared" si="52"/>
        <v>0</v>
      </c>
    </row>
    <row r="461" spans="1:23" s="24" customFormat="1" ht="16.5" x14ac:dyDescent="0.25">
      <c r="A461" s="59">
        <f>+A460+1</f>
        <v>227</v>
      </c>
      <c r="B461" s="69" t="s">
        <v>527</v>
      </c>
      <c r="C461" s="61"/>
      <c r="D461" s="59">
        <v>2</v>
      </c>
      <c r="E461" s="87" t="s">
        <v>87</v>
      </c>
      <c r="F461" s="85">
        <v>79000000</v>
      </c>
      <c r="G461" s="63">
        <v>0</v>
      </c>
      <c r="H461" s="59"/>
      <c r="I461" s="64"/>
      <c r="J461" s="63"/>
      <c r="K461" s="60"/>
      <c r="L461" s="60"/>
      <c r="M461" s="60"/>
      <c r="N461" s="61"/>
      <c r="O461" s="65"/>
      <c r="P461" s="59">
        <v>2009</v>
      </c>
      <c r="Q461" s="61">
        <v>8</v>
      </c>
      <c r="R461" s="66">
        <f t="shared" si="53"/>
        <v>0.125</v>
      </c>
      <c r="S461" s="67">
        <f t="shared" si="54"/>
        <v>9875000</v>
      </c>
      <c r="T461" s="61">
        <f t="shared" si="55"/>
        <v>9</v>
      </c>
      <c r="U461" s="61"/>
      <c r="V461" s="68">
        <f t="shared" si="56"/>
        <v>88875000</v>
      </c>
      <c r="W461" s="35">
        <f t="shared" si="52"/>
        <v>0</v>
      </c>
    </row>
    <row r="462" spans="1:23" s="24" customFormat="1" ht="30" x14ac:dyDescent="0.25">
      <c r="A462" s="59">
        <v>227</v>
      </c>
      <c r="B462" s="69" t="s">
        <v>528</v>
      </c>
      <c r="C462" s="61"/>
      <c r="D462" s="59">
        <v>3</v>
      </c>
      <c r="E462" s="87" t="s">
        <v>87</v>
      </c>
      <c r="F462" s="62">
        <v>82500000</v>
      </c>
      <c r="G462" s="63">
        <v>0</v>
      </c>
      <c r="H462" s="59"/>
      <c r="I462" s="64"/>
      <c r="J462" s="63"/>
      <c r="K462" s="60"/>
      <c r="L462" s="60"/>
      <c r="M462" s="60"/>
      <c r="N462" s="61"/>
      <c r="O462" s="65"/>
      <c r="P462" s="59">
        <v>2009</v>
      </c>
      <c r="Q462" s="61">
        <v>8</v>
      </c>
      <c r="R462" s="66">
        <f t="shared" si="53"/>
        <v>0.125</v>
      </c>
      <c r="S462" s="67">
        <f t="shared" si="54"/>
        <v>10312500</v>
      </c>
      <c r="T462" s="61">
        <f t="shared" si="55"/>
        <v>9</v>
      </c>
      <c r="U462" s="61"/>
      <c r="V462" s="68">
        <f t="shared" si="56"/>
        <v>92812500</v>
      </c>
      <c r="W462" s="35">
        <f t="shared" si="52"/>
        <v>0</v>
      </c>
    </row>
    <row r="463" spans="1:23" s="24" customFormat="1" ht="16.5" x14ac:dyDescent="0.25">
      <c r="A463" s="59">
        <f>+A462+1</f>
        <v>228</v>
      </c>
      <c r="B463" s="69" t="s">
        <v>529</v>
      </c>
      <c r="C463" s="73"/>
      <c r="D463" s="59">
        <v>13</v>
      </c>
      <c r="E463" s="87" t="s">
        <v>87</v>
      </c>
      <c r="F463" s="62">
        <v>205500000</v>
      </c>
      <c r="G463" s="63">
        <v>3375000</v>
      </c>
      <c r="H463" s="59"/>
      <c r="I463" s="64"/>
      <c r="J463" s="63"/>
      <c r="K463" s="60"/>
      <c r="L463" s="60"/>
      <c r="M463" s="60"/>
      <c r="N463" s="80"/>
      <c r="O463" s="65"/>
      <c r="P463" s="59">
        <v>2009</v>
      </c>
      <c r="Q463" s="61">
        <v>8</v>
      </c>
      <c r="R463" s="66">
        <f t="shared" si="53"/>
        <v>0.125</v>
      </c>
      <c r="S463" s="67">
        <f t="shared" si="54"/>
        <v>25687500</v>
      </c>
      <c r="T463" s="61">
        <f t="shared" si="55"/>
        <v>9</v>
      </c>
      <c r="U463" s="61"/>
      <c r="V463" s="68">
        <f t="shared" si="56"/>
        <v>231187500</v>
      </c>
      <c r="W463" s="35">
        <f t="shared" si="52"/>
        <v>3375000</v>
      </c>
    </row>
    <row r="464" spans="1:23" s="24" customFormat="1" ht="30" x14ac:dyDescent="0.25">
      <c r="A464" s="59">
        <v>228</v>
      </c>
      <c r="B464" s="69" t="s">
        <v>530</v>
      </c>
      <c r="C464" s="61"/>
      <c r="D464" s="59">
        <v>1</v>
      </c>
      <c r="E464" s="87" t="s">
        <v>87</v>
      </c>
      <c r="F464" s="70">
        <v>28166500</v>
      </c>
      <c r="G464" s="63">
        <v>8449950</v>
      </c>
      <c r="H464" s="59"/>
      <c r="I464" s="64"/>
      <c r="J464" s="63"/>
      <c r="K464" s="60"/>
      <c r="L464" s="60"/>
      <c r="M464" s="60"/>
      <c r="N464" s="80"/>
      <c r="O464" s="65"/>
      <c r="P464" s="59">
        <v>2011</v>
      </c>
      <c r="Q464" s="61">
        <v>10</v>
      </c>
      <c r="R464" s="66">
        <f t="shared" si="53"/>
        <v>0.1</v>
      </c>
      <c r="S464" s="67">
        <f t="shared" si="54"/>
        <v>2816650</v>
      </c>
      <c r="T464" s="61">
        <f t="shared" si="55"/>
        <v>7</v>
      </c>
      <c r="U464" s="61"/>
      <c r="V464" s="68">
        <f t="shared" si="56"/>
        <v>19716550</v>
      </c>
      <c r="W464" s="35">
        <f t="shared" si="52"/>
        <v>8449950</v>
      </c>
    </row>
    <row r="465" spans="1:23" s="24" customFormat="1" ht="30" x14ac:dyDescent="0.25">
      <c r="A465" s="59">
        <f>+A464+1</f>
        <v>229</v>
      </c>
      <c r="B465" s="69" t="s">
        <v>531</v>
      </c>
      <c r="C465" s="61"/>
      <c r="D465" s="59">
        <v>1</v>
      </c>
      <c r="E465" s="87" t="s">
        <v>87</v>
      </c>
      <c r="F465" s="62">
        <v>8200000</v>
      </c>
      <c r="G465" s="63">
        <v>5125000</v>
      </c>
      <c r="H465" s="59"/>
      <c r="I465" s="64"/>
      <c r="J465" s="63"/>
      <c r="K465" s="60"/>
      <c r="L465" s="60"/>
      <c r="M465" s="60"/>
      <c r="N465" s="61"/>
      <c r="O465" s="75"/>
      <c r="P465" s="59">
        <v>2015</v>
      </c>
      <c r="Q465" s="61">
        <v>8</v>
      </c>
      <c r="R465" s="66">
        <f t="shared" si="53"/>
        <v>0.125</v>
      </c>
      <c r="S465" s="67">
        <f t="shared" si="54"/>
        <v>1025000</v>
      </c>
      <c r="T465" s="61">
        <f t="shared" si="55"/>
        <v>3</v>
      </c>
      <c r="U465" s="61"/>
      <c r="V465" s="68">
        <f t="shared" si="56"/>
        <v>3075000</v>
      </c>
      <c r="W465" s="35"/>
    </row>
    <row r="466" spans="1:23" s="24" customFormat="1" ht="30" x14ac:dyDescent="0.25">
      <c r="A466" s="59">
        <v>229</v>
      </c>
      <c r="B466" s="69" t="s">
        <v>532</v>
      </c>
      <c r="C466" s="61"/>
      <c r="D466" s="59">
        <v>2</v>
      </c>
      <c r="E466" s="87" t="s">
        <v>87</v>
      </c>
      <c r="F466" s="70">
        <v>70000000</v>
      </c>
      <c r="G466" s="63">
        <v>0</v>
      </c>
      <c r="H466" s="59"/>
      <c r="I466" s="64"/>
      <c r="J466" s="63"/>
      <c r="K466" s="60"/>
      <c r="L466" s="60"/>
      <c r="M466" s="60"/>
      <c r="N466" s="61"/>
      <c r="O466" s="65"/>
      <c r="P466" s="59">
        <v>2010</v>
      </c>
      <c r="Q466" s="61">
        <v>8</v>
      </c>
      <c r="R466" s="66">
        <f t="shared" si="53"/>
        <v>0.125</v>
      </c>
      <c r="S466" s="67">
        <f t="shared" si="54"/>
        <v>8750000</v>
      </c>
      <c r="T466" s="61">
        <f t="shared" si="55"/>
        <v>8</v>
      </c>
      <c r="U466" s="61"/>
      <c r="V466" s="68">
        <f t="shared" si="56"/>
        <v>70000000</v>
      </c>
      <c r="W466" s="35">
        <f>IF(G466&lt;0,0,G466)</f>
        <v>0</v>
      </c>
    </row>
    <row r="467" spans="1:23" s="24" customFormat="1" ht="16.5" x14ac:dyDescent="0.25">
      <c r="A467" s="59">
        <f>+A466+1</f>
        <v>230</v>
      </c>
      <c r="B467" s="78" t="s">
        <v>533</v>
      </c>
      <c r="C467" s="61"/>
      <c r="D467" s="59">
        <v>4</v>
      </c>
      <c r="E467" s="87" t="s">
        <v>87</v>
      </c>
      <c r="F467" s="74">
        <v>49600000</v>
      </c>
      <c r="G467" s="63">
        <v>39680000</v>
      </c>
      <c r="H467" s="59"/>
      <c r="I467" s="74"/>
      <c r="J467" s="63"/>
      <c r="K467" s="60"/>
      <c r="L467" s="60"/>
      <c r="M467" s="60"/>
      <c r="N467" s="60"/>
      <c r="O467" s="65"/>
      <c r="P467" s="59">
        <v>2017</v>
      </c>
      <c r="Q467" s="61">
        <v>5</v>
      </c>
      <c r="R467" s="66">
        <f t="shared" si="53"/>
        <v>0.2</v>
      </c>
      <c r="S467" s="67">
        <f t="shared" si="54"/>
        <v>9920000</v>
      </c>
      <c r="T467" s="61">
        <f t="shared" si="55"/>
        <v>1</v>
      </c>
      <c r="U467" s="61"/>
      <c r="V467" s="68">
        <f t="shared" si="56"/>
        <v>9920000</v>
      </c>
      <c r="W467" s="35"/>
    </row>
    <row r="468" spans="1:23" s="24" customFormat="1" ht="16.5" x14ac:dyDescent="0.25">
      <c r="A468" s="59">
        <v>230</v>
      </c>
      <c r="B468" s="69" t="s">
        <v>534</v>
      </c>
      <c r="C468" s="82"/>
      <c r="D468" s="59">
        <v>20</v>
      </c>
      <c r="E468" s="87" t="s">
        <v>87</v>
      </c>
      <c r="F468" s="62">
        <v>1634000000</v>
      </c>
      <c r="G468" s="63">
        <v>1429750000</v>
      </c>
      <c r="H468" s="59"/>
      <c r="I468" s="62"/>
      <c r="J468" s="63"/>
      <c r="K468" s="60"/>
      <c r="L468" s="60"/>
      <c r="M468" s="60"/>
      <c r="N468" s="61"/>
      <c r="O468" s="65"/>
      <c r="P468" s="59">
        <v>2017</v>
      </c>
      <c r="Q468" s="61">
        <v>8</v>
      </c>
      <c r="R468" s="66">
        <f t="shared" si="53"/>
        <v>0.125</v>
      </c>
      <c r="S468" s="67">
        <f t="shared" si="54"/>
        <v>204250000</v>
      </c>
      <c r="T468" s="61">
        <f t="shared" si="55"/>
        <v>1</v>
      </c>
      <c r="U468" s="61"/>
      <c r="V468" s="68">
        <f t="shared" si="56"/>
        <v>204250000</v>
      </c>
      <c r="W468" s="35"/>
    </row>
    <row r="469" spans="1:23" s="24" customFormat="1" ht="13.5" customHeight="1" x14ac:dyDescent="0.25">
      <c r="A469" s="59">
        <f>+A468+1</f>
        <v>231</v>
      </c>
      <c r="B469" s="69" t="s">
        <v>535</v>
      </c>
      <c r="C469" s="61"/>
      <c r="D469" s="59">
        <v>2</v>
      </c>
      <c r="E469" s="87" t="s">
        <v>87</v>
      </c>
      <c r="F469" s="62">
        <v>70000000</v>
      </c>
      <c r="G469" s="63">
        <v>14000000</v>
      </c>
      <c r="H469" s="59"/>
      <c r="I469" s="64"/>
      <c r="J469" s="63"/>
      <c r="K469" s="60"/>
      <c r="L469" s="60"/>
      <c r="M469" s="60"/>
      <c r="N469" s="61"/>
      <c r="O469" s="65"/>
      <c r="P469" s="59">
        <v>2010</v>
      </c>
      <c r="Q469" s="61">
        <v>10</v>
      </c>
      <c r="R469" s="66">
        <f t="shared" si="53"/>
        <v>0.1</v>
      </c>
      <c r="S469" s="67">
        <f t="shared" si="54"/>
        <v>7000000</v>
      </c>
      <c r="T469" s="61">
        <f t="shared" si="55"/>
        <v>8</v>
      </c>
      <c r="U469" s="61"/>
      <c r="V469" s="68">
        <f t="shared" si="56"/>
        <v>56000000</v>
      </c>
      <c r="W469" s="35">
        <f>IF(G469&lt;0,0,G469)</f>
        <v>14000000</v>
      </c>
    </row>
    <row r="470" spans="1:23" s="24" customFormat="1" ht="13.5" customHeight="1" x14ac:dyDescent="0.25">
      <c r="A470" s="59">
        <v>231</v>
      </c>
      <c r="B470" s="69" t="s">
        <v>536</v>
      </c>
      <c r="C470" s="61"/>
      <c r="D470" s="59">
        <v>2</v>
      </c>
      <c r="E470" s="87" t="s">
        <v>87</v>
      </c>
      <c r="F470" s="70">
        <v>70000000</v>
      </c>
      <c r="G470" s="63">
        <v>14000000</v>
      </c>
      <c r="H470" s="59"/>
      <c r="I470" s="64"/>
      <c r="J470" s="63"/>
      <c r="K470" s="60"/>
      <c r="L470" s="60"/>
      <c r="M470" s="60"/>
      <c r="N470" s="61"/>
      <c r="O470" s="65"/>
      <c r="P470" s="59">
        <v>2010</v>
      </c>
      <c r="Q470" s="61">
        <v>10</v>
      </c>
      <c r="R470" s="66">
        <f t="shared" si="53"/>
        <v>0.1</v>
      </c>
      <c r="S470" s="67">
        <f t="shared" si="54"/>
        <v>7000000</v>
      </c>
      <c r="T470" s="61">
        <f t="shared" si="55"/>
        <v>8</v>
      </c>
      <c r="U470" s="61"/>
      <c r="V470" s="68">
        <f t="shared" si="56"/>
        <v>56000000</v>
      </c>
      <c r="W470" s="35">
        <f>IF(G470&lt;0,0,G470)</f>
        <v>14000000</v>
      </c>
    </row>
    <row r="471" spans="1:23" s="24" customFormat="1" ht="13.5" customHeight="1" x14ac:dyDescent="0.25">
      <c r="A471" s="59">
        <f>+A470+1</f>
        <v>232</v>
      </c>
      <c r="B471" s="78" t="s">
        <v>537</v>
      </c>
      <c r="C471" s="61"/>
      <c r="D471" s="59">
        <v>5</v>
      </c>
      <c r="E471" s="87" t="s">
        <v>87</v>
      </c>
      <c r="F471" s="74">
        <v>89900000</v>
      </c>
      <c r="G471" s="63">
        <v>71920000</v>
      </c>
      <c r="H471" s="59"/>
      <c r="I471" s="74"/>
      <c r="J471" s="63"/>
      <c r="K471" s="60"/>
      <c r="L471" s="60"/>
      <c r="M471" s="60"/>
      <c r="N471" s="60"/>
      <c r="O471" s="65"/>
      <c r="P471" s="59">
        <v>2017</v>
      </c>
      <c r="Q471" s="61">
        <v>5</v>
      </c>
      <c r="R471" s="66">
        <f t="shared" si="53"/>
        <v>0.2</v>
      </c>
      <c r="S471" s="67">
        <f t="shared" si="54"/>
        <v>17980000</v>
      </c>
      <c r="T471" s="61">
        <f t="shared" si="55"/>
        <v>1</v>
      </c>
      <c r="U471" s="61"/>
      <c r="V471" s="68">
        <f t="shared" si="56"/>
        <v>17980000</v>
      </c>
      <c r="W471" s="35"/>
    </row>
    <row r="472" spans="1:23" s="24" customFormat="1" ht="13.5" customHeight="1" x14ac:dyDescent="0.25">
      <c r="A472" s="59">
        <v>232</v>
      </c>
      <c r="B472" s="78" t="s">
        <v>538</v>
      </c>
      <c r="C472" s="61"/>
      <c r="D472" s="59">
        <v>5</v>
      </c>
      <c r="E472" s="87" t="s">
        <v>87</v>
      </c>
      <c r="F472" s="74">
        <v>72000000</v>
      </c>
      <c r="G472" s="63">
        <v>57600000</v>
      </c>
      <c r="H472" s="59"/>
      <c r="I472" s="74"/>
      <c r="J472" s="63"/>
      <c r="K472" s="60"/>
      <c r="L472" s="60"/>
      <c r="M472" s="60"/>
      <c r="N472" s="60"/>
      <c r="O472" s="65"/>
      <c r="P472" s="59">
        <v>2017</v>
      </c>
      <c r="Q472" s="61">
        <v>5</v>
      </c>
      <c r="R472" s="66">
        <f t="shared" si="53"/>
        <v>0.2</v>
      </c>
      <c r="S472" s="67">
        <f t="shared" si="54"/>
        <v>14400000</v>
      </c>
      <c r="T472" s="61">
        <f t="shared" si="55"/>
        <v>1</v>
      </c>
      <c r="U472" s="61"/>
      <c r="V472" s="68">
        <f t="shared" si="56"/>
        <v>14400000</v>
      </c>
      <c r="W472" s="35"/>
    </row>
    <row r="473" spans="1:23" s="143" customFormat="1" ht="18.75" customHeight="1" x14ac:dyDescent="0.25">
      <c r="A473" s="59">
        <f>+A472+1</f>
        <v>233</v>
      </c>
      <c r="B473" s="142" t="s">
        <v>539</v>
      </c>
      <c r="C473" s="61"/>
      <c r="D473" s="59">
        <v>5</v>
      </c>
      <c r="E473" s="87" t="s">
        <v>87</v>
      </c>
      <c r="F473" s="74">
        <v>56100000</v>
      </c>
      <c r="G473" s="63">
        <v>44880000</v>
      </c>
      <c r="H473" s="59"/>
      <c r="I473" s="74"/>
      <c r="J473" s="63"/>
      <c r="K473" s="60"/>
      <c r="L473" s="60"/>
      <c r="M473" s="60"/>
      <c r="N473" s="60"/>
      <c r="O473" s="65"/>
      <c r="P473" s="59">
        <v>2017</v>
      </c>
      <c r="Q473" s="61">
        <v>5</v>
      </c>
      <c r="R473" s="66">
        <f t="shared" si="53"/>
        <v>0.2</v>
      </c>
      <c r="S473" s="67">
        <f t="shared" si="54"/>
        <v>11220000</v>
      </c>
      <c r="T473" s="61">
        <f t="shared" si="55"/>
        <v>1</v>
      </c>
      <c r="U473" s="61"/>
      <c r="V473" s="68">
        <f t="shared" si="56"/>
        <v>11220000</v>
      </c>
      <c r="W473" s="35"/>
    </row>
    <row r="474" spans="1:23" s="24" customFormat="1" ht="16.5" x14ac:dyDescent="0.25">
      <c r="A474" s="59">
        <v>233</v>
      </c>
      <c r="B474" s="78" t="s">
        <v>540</v>
      </c>
      <c r="C474" s="61"/>
      <c r="D474" s="59">
        <v>2</v>
      </c>
      <c r="E474" s="87" t="s">
        <v>87</v>
      </c>
      <c r="F474" s="74">
        <v>118200000</v>
      </c>
      <c r="G474" s="63">
        <v>94560000</v>
      </c>
      <c r="H474" s="59"/>
      <c r="I474" s="74"/>
      <c r="J474" s="63"/>
      <c r="K474" s="60"/>
      <c r="L474" s="60"/>
      <c r="M474" s="60"/>
      <c r="N474" s="60"/>
      <c r="O474" s="65"/>
      <c r="P474" s="59">
        <v>2017</v>
      </c>
      <c r="Q474" s="61">
        <v>5</v>
      </c>
      <c r="R474" s="66">
        <f t="shared" si="53"/>
        <v>0.2</v>
      </c>
      <c r="S474" s="67">
        <f t="shared" si="54"/>
        <v>23640000</v>
      </c>
      <c r="T474" s="61">
        <f t="shared" si="55"/>
        <v>1</v>
      </c>
      <c r="U474" s="61"/>
      <c r="V474" s="68">
        <f t="shared" si="56"/>
        <v>23640000</v>
      </c>
      <c r="W474" s="35"/>
    </row>
    <row r="475" spans="1:23" s="24" customFormat="1" ht="16.5" x14ac:dyDescent="0.25">
      <c r="A475" s="59">
        <f>+A474+1</f>
        <v>234</v>
      </c>
      <c r="B475" s="69" t="s">
        <v>541</v>
      </c>
      <c r="C475" s="61"/>
      <c r="D475" s="59">
        <v>1</v>
      </c>
      <c r="E475" s="87" t="s">
        <v>87</v>
      </c>
      <c r="F475" s="62">
        <v>18000000</v>
      </c>
      <c r="G475" s="63">
        <v>0</v>
      </c>
      <c r="H475" s="59"/>
      <c r="I475" s="64"/>
      <c r="J475" s="63"/>
      <c r="K475" s="60"/>
      <c r="L475" s="60"/>
      <c r="M475" s="60"/>
      <c r="N475" s="61"/>
      <c r="O475" s="65"/>
      <c r="P475" s="59">
        <v>1999</v>
      </c>
      <c r="Q475" s="61">
        <v>10</v>
      </c>
      <c r="R475" s="66">
        <f t="shared" si="53"/>
        <v>0.1</v>
      </c>
      <c r="S475" s="67">
        <f t="shared" si="54"/>
        <v>1800000</v>
      </c>
      <c r="T475" s="61">
        <f t="shared" si="55"/>
        <v>19</v>
      </c>
      <c r="U475" s="61"/>
      <c r="V475" s="68">
        <f t="shared" si="56"/>
        <v>34200000</v>
      </c>
      <c r="W475" s="35">
        <f>IF(G475&lt;0,0,G475)</f>
        <v>0</v>
      </c>
    </row>
    <row r="476" spans="1:23" s="24" customFormat="1" ht="16.5" x14ac:dyDescent="0.25">
      <c r="A476" s="59">
        <v>234</v>
      </c>
      <c r="B476" s="69" t="s">
        <v>542</v>
      </c>
      <c r="C476" s="82"/>
      <c r="D476" s="59">
        <v>1</v>
      </c>
      <c r="E476" s="87" t="s">
        <v>87</v>
      </c>
      <c r="F476" s="62">
        <v>13370000</v>
      </c>
      <c r="G476" s="63">
        <v>11698750</v>
      </c>
      <c r="H476" s="59"/>
      <c r="I476" s="62"/>
      <c r="J476" s="63"/>
      <c r="K476" s="60"/>
      <c r="L476" s="60"/>
      <c r="M476" s="60"/>
      <c r="N476" s="61"/>
      <c r="O476" s="65"/>
      <c r="P476" s="59">
        <v>2017</v>
      </c>
      <c r="Q476" s="61">
        <v>8</v>
      </c>
      <c r="R476" s="66">
        <f t="shared" si="53"/>
        <v>0.125</v>
      </c>
      <c r="S476" s="67">
        <f t="shared" si="54"/>
        <v>1671250</v>
      </c>
      <c r="T476" s="61">
        <f t="shared" si="55"/>
        <v>1</v>
      </c>
      <c r="U476" s="61"/>
      <c r="V476" s="68">
        <f t="shared" si="56"/>
        <v>1671250</v>
      </c>
      <c r="W476" s="35"/>
    </row>
    <row r="477" spans="1:23" s="24" customFormat="1" ht="16.5" x14ac:dyDescent="0.25">
      <c r="A477" s="59">
        <f>+A476+1</f>
        <v>235</v>
      </c>
      <c r="B477" s="69" t="s">
        <v>543</v>
      </c>
      <c r="C477" s="61"/>
      <c r="D477" s="59">
        <v>1</v>
      </c>
      <c r="E477" s="87" t="s">
        <v>87</v>
      </c>
      <c r="F477" s="70">
        <v>45000000</v>
      </c>
      <c r="G477" s="63">
        <v>9000000</v>
      </c>
      <c r="H477" s="59"/>
      <c r="I477" s="64"/>
      <c r="J477" s="63"/>
      <c r="K477" s="60"/>
      <c r="L477" s="60"/>
      <c r="M477" s="60"/>
      <c r="N477" s="61"/>
      <c r="O477" s="65"/>
      <c r="P477" s="59">
        <v>2010</v>
      </c>
      <c r="Q477" s="61">
        <v>10</v>
      </c>
      <c r="R477" s="66">
        <f t="shared" si="53"/>
        <v>0.1</v>
      </c>
      <c r="S477" s="67">
        <f t="shared" si="54"/>
        <v>4500000</v>
      </c>
      <c r="T477" s="61">
        <f t="shared" si="55"/>
        <v>8</v>
      </c>
      <c r="U477" s="61"/>
      <c r="V477" s="68">
        <f t="shared" si="56"/>
        <v>36000000</v>
      </c>
      <c r="W477" s="35">
        <f>IF(G477&lt;0,0,G477)</f>
        <v>9000000</v>
      </c>
    </row>
    <row r="478" spans="1:23" s="71" customFormat="1" x14ac:dyDescent="0.25">
      <c r="A478" s="59">
        <v>235</v>
      </c>
      <c r="B478" s="69" t="s">
        <v>544</v>
      </c>
      <c r="C478" s="61"/>
      <c r="D478" s="59">
        <v>2</v>
      </c>
      <c r="E478" s="87" t="s">
        <v>87</v>
      </c>
      <c r="F478" s="62">
        <v>79000000</v>
      </c>
      <c r="G478" s="63">
        <v>15800000</v>
      </c>
      <c r="H478" s="59"/>
      <c r="I478" s="64"/>
      <c r="J478" s="63"/>
      <c r="K478" s="60"/>
      <c r="L478" s="60"/>
      <c r="M478" s="60"/>
      <c r="N478" s="61"/>
      <c r="O478" s="65"/>
      <c r="P478" s="59">
        <v>2010</v>
      </c>
      <c r="Q478" s="61">
        <v>10</v>
      </c>
      <c r="R478" s="66">
        <f t="shared" si="53"/>
        <v>0.1</v>
      </c>
      <c r="S478" s="67">
        <f t="shared" si="54"/>
        <v>7900000</v>
      </c>
      <c r="T478" s="61">
        <f t="shared" si="55"/>
        <v>8</v>
      </c>
      <c r="U478" s="61"/>
      <c r="V478" s="68">
        <f t="shared" si="56"/>
        <v>63200000</v>
      </c>
      <c r="W478" s="35">
        <f>IF(G478&lt;0,0,G478)</f>
        <v>15800000</v>
      </c>
    </row>
    <row r="479" spans="1:23" s="24" customFormat="1" ht="16.5" x14ac:dyDescent="0.25">
      <c r="A479" s="59">
        <f>+A478+1</f>
        <v>236</v>
      </c>
      <c r="B479" s="69" t="s">
        <v>545</v>
      </c>
      <c r="C479" s="61"/>
      <c r="D479" s="59">
        <v>1</v>
      </c>
      <c r="E479" s="87" t="s">
        <v>87</v>
      </c>
      <c r="F479" s="62">
        <v>8000000</v>
      </c>
      <c r="G479" s="63">
        <v>800000</v>
      </c>
      <c r="H479" s="59"/>
      <c r="I479" s="64"/>
      <c r="J479" s="63"/>
      <c r="K479" s="60"/>
      <c r="L479" s="60"/>
      <c r="M479" s="60"/>
      <c r="N479" s="60"/>
      <c r="O479" s="65"/>
      <c r="P479" s="59">
        <v>2009</v>
      </c>
      <c r="Q479" s="61">
        <v>10</v>
      </c>
      <c r="R479" s="66">
        <f t="shared" si="53"/>
        <v>0.1</v>
      </c>
      <c r="S479" s="67">
        <f t="shared" si="54"/>
        <v>800000</v>
      </c>
      <c r="T479" s="61">
        <f t="shared" si="55"/>
        <v>9</v>
      </c>
      <c r="U479" s="61"/>
      <c r="V479" s="68">
        <f t="shared" si="56"/>
        <v>7200000</v>
      </c>
      <c r="W479" s="35">
        <f>IF(G479&lt;0,0,G479)</f>
        <v>800000</v>
      </c>
    </row>
    <row r="480" spans="1:23" s="71" customFormat="1" x14ac:dyDescent="0.25">
      <c r="A480" s="59">
        <v>236</v>
      </c>
      <c r="B480" s="69" t="s">
        <v>546</v>
      </c>
      <c r="C480" s="61"/>
      <c r="D480" s="59">
        <v>2</v>
      </c>
      <c r="E480" s="87" t="s">
        <v>87</v>
      </c>
      <c r="F480" s="62">
        <v>15000000</v>
      </c>
      <c r="G480" s="63">
        <v>4500000</v>
      </c>
      <c r="H480" s="59"/>
      <c r="I480" s="79"/>
      <c r="J480" s="63"/>
      <c r="K480" s="60"/>
      <c r="L480" s="60"/>
      <c r="M480" s="60"/>
      <c r="N480" s="60"/>
      <c r="O480" s="65"/>
      <c r="P480" s="59">
        <v>2011</v>
      </c>
      <c r="Q480" s="61">
        <v>10</v>
      </c>
      <c r="R480" s="66">
        <f t="shared" si="53"/>
        <v>0.1</v>
      </c>
      <c r="S480" s="67">
        <f t="shared" si="54"/>
        <v>1500000</v>
      </c>
      <c r="T480" s="61">
        <f t="shared" si="55"/>
        <v>7</v>
      </c>
      <c r="U480" s="61"/>
      <c r="V480" s="68">
        <f t="shared" si="56"/>
        <v>10500000</v>
      </c>
      <c r="W480" s="35">
        <f>IF(G480&lt;0,0,G480)</f>
        <v>4500000</v>
      </c>
    </row>
    <row r="481" spans="1:23" s="24" customFormat="1" ht="16.5" x14ac:dyDescent="0.25">
      <c r="A481" s="59">
        <f>+A480+1</f>
        <v>237</v>
      </c>
      <c r="B481" s="69" t="s">
        <v>547</v>
      </c>
      <c r="C481" s="61"/>
      <c r="D481" s="59">
        <v>2</v>
      </c>
      <c r="E481" s="87" t="s">
        <v>87</v>
      </c>
      <c r="F481" s="62">
        <v>11000000</v>
      </c>
      <c r="G481" s="63">
        <v>1100000</v>
      </c>
      <c r="H481" s="59"/>
      <c r="I481" s="64"/>
      <c r="J481" s="63"/>
      <c r="K481" s="75"/>
      <c r="L481" s="75"/>
      <c r="M481" s="75"/>
      <c r="N481" s="60"/>
      <c r="O481" s="75"/>
      <c r="P481" s="76">
        <v>2009</v>
      </c>
      <c r="Q481" s="76">
        <v>10</v>
      </c>
      <c r="R481" s="66">
        <f t="shared" si="53"/>
        <v>0.1</v>
      </c>
      <c r="S481" s="67">
        <f t="shared" si="54"/>
        <v>1100000</v>
      </c>
      <c r="T481" s="61">
        <f t="shared" si="55"/>
        <v>9</v>
      </c>
      <c r="U481" s="61"/>
      <c r="V481" s="68">
        <f t="shared" si="56"/>
        <v>9900000</v>
      </c>
      <c r="W481" s="35">
        <f>IF(G481&lt;0,0,G481)</f>
        <v>1100000</v>
      </c>
    </row>
    <row r="482" spans="1:23" s="71" customFormat="1" x14ac:dyDescent="0.25">
      <c r="A482" s="59">
        <v>237</v>
      </c>
      <c r="B482" s="81" t="s">
        <v>548</v>
      </c>
      <c r="C482" s="82"/>
      <c r="D482" s="59">
        <v>1</v>
      </c>
      <c r="E482" s="87" t="s">
        <v>87</v>
      </c>
      <c r="F482" s="83">
        <v>82888982</v>
      </c>
      <c r="G482" s="63">
        <v>72527859.25</v>
      </c>
      <c r="H482" s="59"/>
      <c r="I482" s="79"/>
      <c r="J482" s="63"/>
      <c r="K482" s="60"/>
      <c r="L482" s="60"/>
      <c r="M482" s="60"/>
      <c r="N482" s="80"/>
      <c r="O482" s="65"/>
      <c r="P482" s="59">
        <v>2017</v>
      </c>
      <c r="Q482" s="61">
        <v>8</v>
      </c>
      <c r="R482" s="66">
        <f t="shared" si="53"/>
        <v>0.125</v>
      </c>
      <c r="S482" s="67">
        <f t="shared" si="54"/>
        <v>10361122.75</v>
      </c>
      <c r="T482" s="61">
        <f t="shared" si="55"/>
        <v>1</v>
      </c>
      <c r="U482" s="61"/>
      <c r="V482" s="68">
        <f t="shared" si="56"/>
        <v>10361122.75</v>
      </c>
      <c r="W482" s="35"/>
    </row>
    <row r="483" spans="1:23" s="24" customFormat="1" ht="45" x14ac:dyDescent="0.25">
      <c r="A483" s="59">
        <f>+A482+1</f>
        <v>238</v>
      </c>
      <c r="B483" s="69" t="s">
        <v>549</v>
      </c>
      <c r="C483" s="61"/>
      <c r="D483" s="59">
        <v>1</v>
      </c>
      <c r="E483" s="87" t="s">
        <v>87</v>
      </c>
      <c r="F483" s="62">
        <v>51229500</v>
      </c>
      <c r="G483" s="63">
        <v>0</v>
      </c>
      <c r="H483" s="59"/>
      <c r="I483" s="64"/>
      <c r="J483" s="63"/>
      <c r="K483" s="60"/>
      <c r="L483" s="60"/>
      <c r="M483" s="60"/>
      <c r="N483" s="61"/>
      <c r="O483" s="75"/>
      <c r="P483" s="59">
        <v>2008</v>
      </c>
      <c r="Q483" s="61">
        <v>8</v>
      </c>
      <c r="R483" s="66">
        <f t="shared" si="53"/>
        <v>0.125</v>
      </c>
      <c r="S483" s="67">
        <f t="shared" si="54"/>
        <v>6403687.5</v>
      </c>
      <c r="T483" s="61">
        <f t="shared" si="55"/>
        <v>10</v>
      </c>
      <c r="U483" s="61"/>
      <c r="V483" s="68">
        <f t="shared" si="56"/>
        <v>64036875</v>
      </c>
      <c r="W483" s="35">
        <f>IF(G483&lt;0,0,G483)</f>
        <v>0</v>
      </c>
    </row>
    <row r="484" spans="1:23" s="72" customFormat="1" ht="30" x14ac:dyDescent="0.25">
      <c r="A484" s="59">
        <v>238</v>
      </c>
      <c r="B484" s="69" t="s">
        <v>550</v>
      </c>
      <c r="C484" s="61"/>
      <c r="D484" s="59">
        <v>1</v>
      </c>
      <c r="E484" s="87" t="s">
        <v>87</v>
      </c>
      <c r="F484" s="74">
        <v>46150000</v>
      </c>
      <c r="G484" s="63">
        <v>0</v>
      </c>
      <c r="H484" s="59"/>
      <c r="I484" s="79"/>
      <c r="J484" s="63"/>
      <c r="K484" s="75"/>
      <c r="L484" s="75"/>
      <c r="M484" s="75"/>
      <c r="N484" s="60"/>
      <c r="O484" s="75"/>
      <c r="P484" s="76">
        <v>2005</v>
      </c>
      <c r="Q484" s="76">
        <v>5</v>
      </c>
      <c r="R484" s="66">
        <f t="shared" si="53"/>
        <v>0.2</v>
      </c>
      <c r="S484" s="67">
        <f t="shared" si="54"/>
        <v>9230000</v>
      </c>
      <c r="T484" s="61">
        <f t="shared" si="55"/>
        <v>13</v>
      </c>
      <c r="U484" s="61">
        <v>0</v>
      </c>
      <c r="V484" s="68">
        <f t="shared" si="56"/>
        <v>119990000</v>
      </c>
      <c r="W484" s="35">
        <f>IF(G484&lt;0,0,G484)</f>
        <v>0</v>
      </c>
    </row>
    <row r="485" spans="1:23" s="72" customFormat="1" ht="15" customHeight="1" x14ac:dyDescent="0.25">
      <c r="A485" s="59">
        <f>+A484+1</f>
        <v>239</v>
      </c>
      <c r="B485" s="78" t="s">
        <v>551</v>
      </c>
      <c r="C485" s="87"/>
      <c r="D485" s="87">
        <v>15</v>
      </c>
      <c r="E485" s="87" t="s">
        <v>87</v>
      </c>
      <c r="F485" s="62">
        <v>399300000</v>
      </c>
      <c r="G485" s="63">
        <v>79860000</v>
      </c>
      <c r="H485" s="59"/>
      <c r="I485" s="79"/>
      <c r="J485" s="63"/>
      <c r="K485" s="95"/>
      <c r="L485" s="64"/>
      <c r="M485" s="96"/>
      <c r="N485" s="59"/>
      <c r="O485" s="69"/>
      <c r="P485" s="59">
        <v>2014</v>
      </c>
      <c r="Q485" s="59">
        <v>5</v>
      </c>
      <c r="R485" s="66">
        <f t="shared" si="53"/>
        <v>0.2</v>
      </c>
      <c r="S485" s="67">
        <f t="shared" si="54"/>
        <v>79860000</v>
      </c>
      <c r="T485" s="61">
        <f t="shared" si="55"/>
        <v>4</v>
      </c>
      <c r="U485" s="61"/>
      <c r="V485" s="68">
        <f t="shared" si="56"/>
        <v>319440000</v>
      </c>
      <c r="W485" s="97"/>
    </row>
    <row r="486" spans="1:23" s="72" customFormat="1" ht="15" customHeight="1" x14ac:dyDescent="0.25">
      <c r="A486" s="59">
        <v>239</v>
      </c>
      <c r="B486" s="69" t="s">
        <v>552</v>
      </c>
      <c r="C486" s="61"/>
      <c r="D486" s="59">
        <v>1</v>
      </c>
      <c r="E486" s="87" t="s">
        <v>87</v>
      </c>
      <c r="F486" s="62">
        <v>47000000</v>
      </c>
      <c r="G486" s="63">
        <v>0</v>
      </c>
      <c r="H486" s="59"/>
      <c r="I486" s="79"/>
      <c r="J486" s="63"/>
      <c r="K486" s="61"/>
      <c r="L486" s="61"/>
      <c r="M486" s="61"/>
      <c r="N486" s="61"/>
      <c r="O486" s="65"/>
      <c r="P486" s="102">
        <v>2006</v>
      </c>
      <c r="Q486" s="61">
        <v>5</v>
      </c>
      <c r="R486" s="66">
        <f t="shared" si="53"/>
        <v>0.2</v>
      </c>
      <c r="S486" s="67">
        <f t="shared" si="54"/>
        <v>9400000</v>
      </c>
      <c r="T486" s="61">
        <f t="shared" si="55"/>
        <v>12</v>
      </c>
      <c r="U486" s="61">
        <v>0</v>
      </c>
      <c r="V486" s="68">
        <f t="shared" si="56"/>
        <v>112800000</v>
      </c>
      <c r="W486" s="35">
        <f t="shared" ref="W486:W500" si="57">IF(G486&lt;0,0,G486)</f>
        <v>0</v>
      </c>
    </row>
    <row r="487" spans="1:23" s="72" customFormat="1" ht="15" customHeight="1" x14ac:dyDescent="0.25">
      <c r="A487" s="59">
        <f>+A486+1</f>
        <v>240</v>
      </c>
      <c r="B487" s="69" t="s">
        <v>553</v>
      </c>
      <c r="C487" s="61"/>
      <c r="D487" s="59">
        <v>1</v>
      </c>
      <c r="E487" s="87" t="s">
        <v>87</v>
      </c>
      <c r="F487" s="62">
        <v>46150000</v>
      </c>
      <c r="G487" s="63">
        <v>0</v>
      </c>
      <c r="H487" s="59"/>
      <c r="I487" s="79"/>
      <c r="J487" s="63"/>
      <c r="K487" s="60"/>
      <c r="L487" s="60"/>
      <c r="M487" s="60"/>
      <c r="N487" s="80"/>
      <c r="O487" s="65"/>
      <c r="P487" s="59">
        <v>2005</v>
      </c>
      <c r="Q487" s="61">
        <v>5</v>
      </c>
      <c r="R487" s="66">
        <f t="shared" si="53"/>
        <v>0.2</v>
      </c>
      <c r="S487" s="67">
        <f t="shared" si="54"/>
        <v>9230000</v>
      </c>
      <c r="T487" s="61">
        <f t="shared" si="55"/>
        <v>13</v>
      </c>
      <c r="U487" s="61">
        <v>0</v>
      </c>
      <c r="V487" s="68">
        <f t="shared" si="56"/>
        <v>119990000</v>
      </c>
      <c r="W487" s="35">
        <f t="shared" si="57"/>
        <v>0</v>
      </c>
    </row>
    <row r="488" spans="1:23" s="144" customFormat="1" ht="15" customHeight="1" x14ac:dyDescent="0.25">
      <c r="A488" s="59">
        <v>240</v>
      </c>
      <c r="B488" s="69" t="s">
        <v>554</v>
      </c>
      <c r="C488" s="61"/>
      <c r="D488" s="59">
        <v>1</v>
      </c>
      <c r="E488" s="87" t="s">
        <v>87</v>
      </c>
      <c r="F488" s="74">
        <v>46150000</v>
      </c>
      <c r="G488" s="63">
        <v>0</v>
      </c>
      <c r="H488" s="59"/>
      <c r="I488" s="79"/>
      <c r="J488" s="63"/>
      <c r="K488" s="60"/>
      <c r="L488" s="60"/>
      <c r="M488" s="60"/>
      <c r="N488" s="61"/>
      <c r="O488" s="65"/>
      <c r="P488" s="59">
        <v>2005</v>
      </c>
      <c r="Q488" s="61">
        <v>5</v>
      </c>
      <c r="R488" s="66">
        <f t="shared" si="53"/>
        <v>0.2</v>
      </c>
      <c r="S488" s="67">
        <f t="shared" si="54"/>
        <v>9230000</v>
      </c>
      <c r="T488" s="61">
        <f t="shared" si="55"/>
        <v>13</v>
      </c>
      <c r="U488" s="61">
        <v>0</v>
      </c>
      <c r="V488" s="68">
        <f t="shared" si="56"/>
        <v>119990000</v>
      </c>
      <c r="W488" s="35">
        <f t="shared" si="57"/>
        <v>0</v>
      </c>
    </row>
    <row r="489" spans="1:23" s="144" customFormat="1" ht="15" customHeight="1" x14ac:dyDescent="0.25">
      <c r="A489" s="59">
        <f>+A488+1</f>
        <v>241</v>
      </c>
      <c r="B489" s="69" t="s">
        <v>555</v>
      </c>
      <c r="C489" s="61"/>
      <c r="D489" s="59">
        <v>1</v>
      </c>
      <c r="E489" s="87" t="s">
        <v>87</v>
      </c>
      <c r="F489" s="62">
        <v>46150000</v>
      </c>
      <c r="G489" s="63">
        <v>0</v>
      </c>
      <c r="H489" s="59"/>
      <c r="I489" s="79"/>
      <c r="J489" s="63"/>
      <c r="K489" s="61"/>
      <c r="L489" s="61"/>
      <c r="M489" s="61"/>
      <c r="N489" s="61"/>
      <c r="O489" s="75"/>
      <c r="P489" s="59">
        <v>2005</v>
      </c>
      <c r="Q489" s="61">
        <v>5</v>
      </c>
      <c r="R489" s="66">
        <f t="shared" si="53"/>
        <v>0.2</v>
      </c>
      <c r="S489" s="67">
        <f t="shared" si="54"/>
        <v>9230000</v>
      </c>
      <c r="T489" s="61">
        <f t="shared" si="55"/>
        <v>13</v>
      </c>
      <c r="U489" s="61">
        <v>0</v>
      </c>
      <c r="V489" s="68">
        <f t="shared" si="56"/>
        <v>119990000</v>
      </c>
      <c r="W489" s="35">
        <f t="shared" si="57"/>
        <v>0</v>
      </c>
    </row>
    <row r="490" spans="1:23" s="144" customFormat="1" ht="15" customHeight="1" x14ac:dyDescent="0.25">
      <c r="A490" s="59">
        <v>241</v>
      </c>
      <c r="B490" s="69" t="s">
        <v>556</v>
      </c>
      <c r="C490" s="61"/>
      <c r="D490" s="59">
        <v>1</v>
      </c>
      <c r="E490" s="87" t="s">
        <v>87</v>
      </c>
      <c r="F490" s="74">
        <v>47000000</v>
      </c>
      <c r="G490" s="63">
        <v>0</v>
      </c>
      <c r="H490" s="59"/>
      <c r="I490" s="79"/>
      <c r="J490" s="63"/>
      <c r="K490" s="60"/>
      <c r="L490" s="60"/>
      <c r="M490" s="60"/>
      <c r="N490" s="61"/>
      <c r="O490" s="65"/>
      <c r="P490" s="59">
        <v>2006</v>
      </c>
      <c r="Q490" s="61">
        <v>5</v>
      </c>
      <c r="R490" s="66">
        <f t="shared" si="53"/>
        <v>0.2</v>
      </c>
      <c r="S490" s="67">
        <f t="shared" si="54"/>
        <v>9400000</v>
      </c>
      <c r="T490" s="61">
        <f t="shared" si="55"/>
        <v>12</v>
      </c>
      <c r="U490" s="61">
        <v>0</v>
      </c>
      <c r="V490" s="68">
        <f t="shared" si="56"/>
        <v>112800000</v>
      </c>
      <c r="W490" s="35">
        <f t="shared" si="57"/>
        <v>0</v>
      </c>
    </row>
    <row r="491" spans="1:23" s="144" customFormat="1" ht="30" x14ac:dyDescent="0.25">
      <c r="A491" s="59">
        <f>+A490+1</f>
        <v>242</v>
      </c>
      <c r="B491" s="69" t="s">
        <v>557</v>
      </c>
      <c r="C491" s="61"/>
      <c r="D491" s="59">
        <v>1</v>
      </c>
      <c r="E491" s="87" t="s">
        <v>87</v>
      </c>
      <c r="F491" s="62">
        <v>47000000</v>
      </c>
      <c r="G491" s="63">
        <v>0</v>
      </c>
      <c r="H491" s="59"/>
      <c r="I491" s="79"/>
      <c r="J491" s="63"/>
      <c r="K491" s="60"/>
      <c r="L491" s="60"/>
      <c r="M491" s="60"/>
      <c r="N491" s="61"/>
      <c r="O491" s="65"/>
      <c r="P491" s="59">
        <v>2007</v>
      </c>
      <c r="Q491" s="61">
        <v>5</v>
      </c>
      <c r="R491" s="66">
        <f t="shared" si="53"/>
        <v>0.2</v>
      </c>
      <c r="S491" s="67">
        <f t="shared" si="54"/>
        <v>9400000</v>
      </c>
      <c r="T491" s="61">
        <f t="shared" si="55"/>
        <v>11</v>
      </c>
      <c r="U491" s="61">
        <v>0</v>
      </c>
      <c r="V491" s="68">
        <f t="shared" si="56"/>
        <v>103400000</v>
      </c>
      <c r="W491" s="35">
        <f t="shared" si="57"/>
        <v>0</v>
      </c>
    </row>
    <row r="492" spans="1:23" s="144" customFormat="1" x14ac:dyDescent="0.25">
      <c r="A492" s="59">
        <v>242</v>
      </c>
      <c r="B492" s="69" t="s">
        <v>558</v>
      </c>
      <c r="C492" s="61"/>
      <c r="D492" s="59">
        <v>15</v>
      </c>
      <c r="E492" s="87" t="s">
        <v>87</v>
      </c>
      <c r="F492" s="62">
        <v>269992500</v>
      </c>
      <c r="G492" s="63">
        <v>0</v>
      </c>
      <c r="H492" s="59"/>
      <c r="I492" s="79"/>
      <c r="J492" s="63"/>
      <c r="K492" s="60"/>
      <c r="L492" s="60"/>
      <c r="M492" s="60"/>
      <c r="N492" s="61"/>
      <c r="O492" s="65"/>
      <c r="P492" s="59">
        <v>2009</v>
      </c>
      <c r="Q492" s="61">
        <v>5</v>
      </c>
      <c r="R492" s="66">
        <f t="shared" si="53"/>
        <v>0.2</v>
      </c>
      <c r="S492" s="67">
        <f t="shared" si="54"/>
        <v>53998500</v>
      </c>
      <c r="T492" s="61">
        <f t="shared" si="55"/>
        <v>9</v>
      </c>
      <c r="U492" s="61">
        <v>0</v>
      </c>
      <c r="V492" s="68">
        <f t="shared" si="56"/>
        <v>485986500</v>
      </c>
      <c r="W492" s="35">
        <f t="shared" si="57"/>
        <v>0</v>
      </c>
    </row>
    <row r="493" spans="1:23" ht="33" customHeight="1" x14ac:dyDescent="0.25">
      <c r="A493" s="59">
        <f>+A492+1</f>
        <v>243</v>
      </c>
      <c r="B493" s="69" t="s">
        <v>559</v>
      </c>
      <c r="C493" s="61"/>
      <c r="D493" s="59">
        <v>1</v>
      </c>
      <c r="E493" s="87" t="s">
        <v>87</v>
      </c>
      <c r="F493" s="74">
        <v>47000000</v>
      </c>
      <c r="G493" s="63">
        <v>0</v>
      </c>
      <c r="H493" s="59"/>
      <c r="I493" s="79"/>
      <c r="J493" s="63"/>
      <c r="K493" s="60"/>
      <c r="L493" s="60"/>
      <c r="M493" s="60"/>
      <c r="N493" s="60"/>
      <c r="O493" s="65"/>
      <c r="P493" s="59">
        <v>2007</v>
      </c>
      <c r="Q493" s="61">
        <v>5</v>
      </c>
      <c r="R493" s="66">
        <f t="shared" si="53"/>
        <v>0.2</v>
      </c>
      <c r="S493" s="67">
        <f t="shared" si="54"/>
        <v>9400000</v>
      </c>
      <c r="T493" s="61">
        <f t="shared" si="55"/>
        <v>11</v>
      </c>
      <c r="U493" s="61">
        <v>0</v>
      </c>
      <c r="V493" s="68">
        <f t="shared" si="56"/>
        <v>103400000</v>
      </c>
      <c r="W493" s="35">
        <f t="shared" si="57"/>
        <v>0</v>
      </c>
    </row>
    <row r="494" spans="1:23" s="72" customFormat="1" ht="48.75" customHeight="1" x14ac:dyDescent="0.25">
      <c r="A494" s="59">
        <v>243</v>
      </c>
      <c r="B494" s="145" t="s">
        <v>560</v>
      </c>
      <c r="C494" s="61"/>
      <c r="D494" s="59">
        <v>16</v>
      </c>
      <c r="E494" s="87" t="s">
        <v>87</v>
      </c>
      <c r="F494" s="62">
        <v>332041600</v>
      </c>
      <c r="G494" s="63">
        <v>0</v>
      </c>
      <c r="H494" s="59"/>
      <c r="I494" s="79"/>
      <c r="J494" s="63"/>
      <c r="K494" s="60"/>
      <c r="L494" s="60"/>
      <c r="M494" s="60"/>
      <c r="N494" s="61"/>
      <c r="O494" s="65"/>
      <c r="P494" s="59">
        <v>2010</v>
      </c>
      <c r="Q494" s="61">
        <v>5</v>
      </c>
      <c r="R494" s="66">
        <f t="shared" si="53"/>
        <v>0.2</v>
      </c>
      <c r="S494" s="67">
        <f t="shared" si="54"/>
        <v>66408320</v>
      </c>
      <c r="T494" s="61">
        <f t="shared" si="55"/>
        <v>8</v>
      </c>
      <c r="U494" s="61">
        <v>0</v>
      </c>
      <c r="V494" s="68">
        <f t="shared" si="56"/>
        <v>531266560</v>
      </c>
      <c r="W494" s="35">
        <f t="shared" si="57"/>
        <v>0</v>
      </c>
    </row>
    <row r="495" spans="1:23" ht="19.5" customHeight="1" x14ac:dyDescent="0.25">
      <c r="A495" s="59">
        <f>+A494+1</f>
        <v>244</v>
      </c>
      <c r="B495" s="69" t="s">
        <v>561</v>
      </c>
      <c r="C495" s="61"/>
      <c r="D495" s="59">
        <v>15</v>
      </c>
      <c r="E495" s="87" t="s">
        <v>87</v>
      </c>
      <c r="F495" s="70">
        <v>373510500</v>
      </c>
      <c r="G495" s="63">
        <v>0</v>
      </c>
      <c r="H495" s="59"/>
      <c r="I495" s="79"/>
      <c r="J495" s="63"/>
      <c r="K495" s="61"/>
      <c r="L495" s="61"/>
      <c r="M495" s="61"/>
      <c r="N495" s="61"/>
      <c r="O495" s="65"/>
      <c r="P495" s="102">
        <v>2010</v>
      </c>
      <c r="Q495" s="61">
        <v>5</v>
      </c>
      <c r="R495" s="66">
        <f t="shared" si="53"/>
        <v>0.2</v>
      </c>
      <c r="S495" s="67">
        <f t="shared" si="54"/>
        <v>74702100</v>
      </c>
      <c r="T495" s="61">
        <f t="shared" si="55"/>
        <v>8</v>
      </c>
      <c r="U495" s="61">
        <v>0</v>
      </c>
      <c r="V495" s="68">
        <f t="shared" si="56"/>
        <v>597616800</v>
      </c>
      <c r="W495" s="35">
        <f t="shared" si="57"/>
        <v>0</v>
      </c>
    </row>
    <row r="496" spans="1:23" ht="45" x14ac:dyDescent="0.25">
      <c r="A496" s="59">
        <v>244</v>
      </c>
      <c r="B496" s="69" t="s">
        <v>562</v>
      </c>
      <c r="C496" s="61"/>
      <c r="D496" s="59">
        <v>1</v>
      </c>
      <c r="E496" s="87" t="s">
        <v>87</v>
      </c>
      <c r="F496" s="62">
        <v>39440000</v>
      </c>
      <c r="G496" s="63">
        <v>0</v>
      </c>
      <c r="H496" s="59"/>
      <c r="I496" s="79"/>
      <c r="J496" s="63"/>
      <c r="K496" s="60"/>
      <c r="L496" s="60"/>
      <c r="M496" s="60"/>
      <c r="N496" s="61"/>
      <c r="O496" s="65"/>
      <c r="P496" s="59">
        <v>2006</v>
      </c>
      <c r="Q496" s="61">
        <v>5</v>
      </c>
      <c r="R496" s="66">
        <f t="shared" si="53"/>
        <v>0.2</v>
      </c>
      <c r="S496" s="67">
        <f t="shared" si="54"/>
        <v>7888000</v>
      </c>
      <c r="T496" s="61">
        <f t="shared" si="55"/>
        <v>12</v>
      </c>
      <c r="U496" s="61">
        <v>0</v>
      </c>
      <c r="V496" s="68">
        <f t="shared" si="56"/>
        <v>94656000</v>
      </c>
      <c r="W496" s="35">
        <f t="shared" si="57"/>
        <v>0</v>
      </c>
    </row>
    <row r="497" spans="1:23" ht="49.5" customHeight="1" x14ac:dyDescent="0.25">
      <c r="A497" s="59">
        <f>+A496+1</f>
        <v>245</v>
      </c>
      <c r="B497" s="69" t="s">
        <v>250</v>
      </c>
      <c r="C497" s="61"/>
      <c r="D497" s="59">
        <v>2</v>
      </c>
      <c r="E497" s="87" t="s">
        <v>87</v>
      </c>
      <c r="F497" s="62">
        <v>78880000</v>
      </c>
      <c r="G497" s="63">
        <v>0</v>
      </c>
      <c r="H497" s="59"/>
      <c r="I497" s="79"/>
      <c r="J497" s="63"/>
      <c r="K497" s="61"/>
      <c r="L497" s="61"/>
      <c r="M497" s="61"/>
      <c r="N497" s="61"/>
      <c r="O497" s="75"/>
      <c r="P497" s="59">
        <v>2006</v>
      </c>
      <c r="Q497" s="61">
        <v>5</v>
      </c>
      <c r="R497" s="66">
        <f t="shared" si="53"/>
        <v>0.2</v>
      </c>
      <c r="S497" s="67">
        <f t="shared" si="54"/>
        <v>15776000</v>
      </c>
      <c r="T497" s="61">
        <f t="shared" si="55"/>
        <v>12</v>
      </c>
      <c r="U497" s="61">
        <v>0</v>
      </c>
      <c r="V497" s="68">
        <f t="shared" si="56"/>
        <v>189312000</v>
      </c>
      <c r="W497" s="35">
        <f t="shared" si="57"/>
        <v>0</v>
      </c>
    </row>
    <row r="498" spans="1:23" ht="30" x14ac:dyDescent="0.25">
      <c r="A498" s="59">
        <v>245</v>
      </c>
      <c r="B498" s="69" t="s">
        <v>563</v>
      </c>
      <c r="C498" s="61"/>
      <c r="D498" s="59">
        <v>6</v>
      </c>
      <c r="E498" s="87" t="s">
        <v>87</v>
      </c>
      <c r="F498" s="62">
        <v>102000000</v>
      </c>
      <c r="G498" s="63">
        <v>0</v>
      </c>
      <c r="H498" s="59"/>
      <c r="I498" s="79"/>
      <c r="J498" s="63"/>
      <c r="K498" s="60"/>
      <c r="L498" s="60"/>
      <c r="M498" s="60"/>
      <c r="N498" s="61"/>
      <c r="O498" s="65"/>
      <c r="P498" s="59">
        <v>2008</v>
      </c>
      <c r="Q498" s="61">
        <v>5</v>
      </c>
      <c r="R498" s="66">
        <f t="shared" si="53"/>
        <v>0.2</v>
      </c>
      <c r="S498" s="67">
        <f t="shared" si="54"/>
        <v>20400000</v>
      </c>
      <c r="T498" s="61">
        <f t="shared" si="55"/>
        <v>10</v>
      </c>
      <c r="U498" s="61">
        <v>0</v>
      </c>
      <c r="V498" s="68">
        <f t="shared" si="56"/>
        <v>204000000</v>
      </c>
      <c r="W498" s="35">
        <f t="shared" si="57"/>
        <v>0</v>
      </c>
    </row>
    <row r="499" spans="1:23" ht="45" x14ac:dyDescent="0.25">
      <c r="A499" s="59">
        <f>+A498+1</f>
        <v>246</v>
      </c>
      <c r="B499" s="78" t="s">
        <v>564</v>
      </c>
      <c r="C499" s="61"/>
      <c r="D499" s="59">
        <v>1</v>
      </c>
      <c r="E499" s="87" t="s">
        <v>87</v>
      </c>
      <c r="F499" s="74">
        <v>39440000</v>
      </c>
      <c r="G499" s="63">
        <v>0</v>
      </c>
      <c r="H499" s="59"/>
      <c r="I499" s="79"/>
      <c r="J499" s="63"/>
      <c r="K499" s="60"/>
      <c r="L499" s="60"/>
      <c r="M499" s="60"/>
      <c r="N499" s="60"/>
      <c r="O499" s="65"/>
      <c r="P499" s="59">
        <v>2006</v>
      </c>
      <c r="Q499" s="61">
        <v>5</v>
      </c>
      <c r="R499" s="66">
        <f t="shared" si="53"/>
        <v>0.2</v>
      </c>
      <c r="S499" s="67">
        <f t="shared" si="54"/>
        <v>7888000</v>
      </c>
      <c r="T499" s="61">
        <f t="shared" si="55"/>
        <v>12</v>
      </c>
      <c r="U499" s="61">
        <v>0</v>
      </c>
      <c r="V499" s="68">
        <f t="shared" si="56"/>
        <v>94656000</v>
      </c>
      <c r="W499" s="35">
        <f t="shared" si="57"/>
        <v>0</v>
      </c>
    </row>
    <row r="500" spans="1:23" ht="19.5" customHeight="1" x14ac:dyDescent="0.25">
      <c r="A500" s="59">
        <v>246</v>
      </c>
      <c r="B500" s="78" t="s">
        <v>565</v>
      </c>
      <c r="C500" s="61"/>
      <c r="D500" s="59">
        <v>1</v>
      </c>
      <c r="E500" s="87" t="s">
        <v>87</v>
      </c>
      <c r="F500" s="62">
        <v>20752600</v>
      </c>
      <c r="G500" s="63">
        <v>0</v>
      </c>
      <c r="H500" s="59"/>
      <c r="I500" s="79"/>
      <c r="J500" s="63"/>
      <c r="K500" s="60"/>
      <c r="L500" s="60"/>
      <c r="M500" s="60"/>
      <c r="N500" s="60"/>
      <c r="O500" s="65"/>
      <c r="P500" s="59">
        <v>2010</v>
      </c>
      <c r="Q500" s="61">
        <v>5</v>
      </c>
      <c r="R500" s="66">
        <f t="shared" si="53"/>
        <v>0.2</v>
      </c>
      <c r="S500" s="67">
        <f t="shared" si="54"/>
        <v>4150520</v>
      </c>
      <c r="T500" s="61">
        <f t="shared" si="55"/>
        <v>8</v>
      </c>
      <c r="U500" s="61">
        <v>0</v>
      </c>
      <c r="V500" s="68">
        <f t="shared" si="56"/>
        <v>33204160</v>
      </c>
      <c r="W500" s="35">
        <f t="shared" si="57"/>
        <v>0</v>
      </c>
    </row>
    <row r="501" spans="1:23" x14ac:dyDescent="0.25">
      <c r="A501" s="59">
        <f>+A500+1</f>
        <v>247</v>
      </c>
      <c r="B501" s="69" t="s">
        <v>299</v>
      </c>
      <c r="C501" s="61"/>
      <c r="D501" s="59">
        <v>2</v>
      </c>
      <c r="E501" s="87" t="s">
        <v>87</v>
      </c>
      <c r="F501" s="62">
        <v>28310000</v>
      </c>
      <c r="G501" s="63">
        <v>14155000</v>
      </c>
      <c r="H501" s="59"/>
      <c r="I501" s="64"/>
      <c r="J501" s="63"/>
      <c r="K501" s="60"/>
      <c r="L501" s="60"/>
      <c r="M501" s="60"/>
      <c r="N501" s="60"/>
      <c r="O501" s="65"/>
      <c r="P501" s="59">
        <v>2014</v>
      </c>
      <c r="Q501" s="61">
        <v>8</v>
      </c>
      <c r="R501" s="66">
        <f t="shared" si="53"/>
        <v>0.125</v>
      </c>
      <c r="S501" s="67">
        <f t="shared" si="54"/>
        <v>3538750</v>
      </c>
      <c r="T501" s="61">
        <f t="shared" si="55"/>
        <v>4</v>
      </c>
      <c r="U501" s="61"/>
      <c r="V501" s="68">
        <f t="shared" si="56"/>
        <v>14155000</v>
      </c>
    </row>
    <row r="502" spans="1:23" ht="30" x14ac:dyDescent="0.25">
      <c r="A502" s="59">
        <v>247</v>
      </c>
      <c r="B502" s="69" t="s">
        <v>308</v>
      </c>
      <c r="C502" s="61"/>
      <c r="D502" s="59">
        <v>2</v>
      </c>
      <c r="E502" s="87" t="s">
        <v>87</v>
      </c>
      <c r="F502" s="62">
        <v>26300000</v>
      </c>
      <c r="G502" s="63">
        <v>0</v>
      </c>
      <c r="H502" s="59"/>
      <c r="I502" s="64"/>
      <c r="J502" s="63"/>
      <c r="K502" s="61"/>
      <c r="L502" s="61"/>
      <c r="M502" s="61"/>
      <c r="N502" s="61"/>
      <c r="O502" s="75"/>
      <c r="P502" s="59">
        <v>2009</v>
      </c>
      <c r="Q502" s="61">
        <v>8</v>
      </c>
      <c r="R502" s="66">
        <f t="shared" si="53"/>
        <v>0.125</v>
      </c>
      <c r="S502" s="67">
        <f t="shared" si="54"/>
        <v>3287500</v>
      </c>
      <c r="T502" s="61">
        <f t="shared" si="55"/>
        <v>9</v>
      </c>
      <c r="U502" s="61"/>
      <c r="V502" s="68">
        <f t="shared" si="56"/>
        <v>29587500</v>
      </c>
      <c r="W502" s="35">
        <f>IF(G502&lt;0,0,G502)</f>
        <v>0</v>
      </c>
    </row>
    <row r="503" spans="1:23" x14ac:dyDescent="0.25">
      <c r="A503" s="59">
        <f>+A502+1</f>
        <v>248</v>
      </c>
      <c r="B503" s="69" t="s">
        <v>566</v>
      </c>
      <c r="C503" s="61"/>
      <c r="D503" s="59">
        <v>3</v>
      </c>
      <c r="E503" s="87" t="s">
        <v>87</v>
      </c>
      <c r="F503" s="62">
        <v>39700000</v>
      </c>
      <c r="G503" s="63">
        <v>0</v>
      </c>
      <c r="H503" s="59"/>
      <c r="I503" s="64"/>
      <c r="J503" s="63"/>
      <c r="K503" s="60"/>
      <c r="L503" s="60"/>
      <c r="M503" s="60"/>
      <c r="N503" s="61"/>
      <c r="O503" s="65"/>
      <c r="P503" s="59">
        <v>2003</v>
      </c>
      <c r="Q503" s="61">
        <v>8</v>
      </c>
      <c r="R503" s="66">
        <f t="shared" si="53"/>
        <v>0.125</v>
      </c>
      <c r="S503" s="67">
        <f t="shared" si="54"/>
        <v>4962500</v>
      </c>
      <c r="T503" s="61">
        <f t="shared" si="55"/>
        <v>15</v>
      </c>
      <c r="U503" s="61"/>
      <c r="V503" s="68">
        <f t="shared" si="56"/>
        <v>74437500</v>
      </c>
      <c r="W503" s="35">
        <f>IF(G503&lt;0,0,G503)</f>
        <v>0</v>
      </c>
    </row>
    <row r="504" spans="1:23" ht="15" customHeight="1" x14ac:dyDescent="0.25">
      <c r="A504" s="59">
        <v>248</v>
      </c>
      <c r="B504" s="69" t="s">
        <v>567</v>
      </c>
      <c r="C504" s="61"/>
      <c r="D504" s="59">
        <v>13</v>
      </c>
      <c r="E504" s="87" t="s">
        <v>87</v>
      </c>
      <c r="F504" s="62">
        <v>243350000</v>
      </c>
      <c r="G504" s="63">
        <v>48670000</v>
      </c>
      <c r="H504" s="59"/>
      <c r="I504" s="146"/>
      <c r="J504" s="63"/>
      <c r="K504" s="60"/>
      <c r="L504" s="60"/>
      <c r="M504" s="60"/>
      <c r="N504" s="60"/>
      <c r="O504" s="65"/>
      <c r="P504" s="59">
        <v>2014</v>
      </c>
      <c r="Q504" s="61">
        <v>5</v>
      </c>
      <c r="R504" s="66">
        <f t="shared" si="53"/>
        <v>0.2</v>
      </c>
      <c r="S504" s="67">
        <f t="shared" si="54"/>
        <v>48670000</v>
      </c>
      <c r="T504" s="61">
        <f t="shared" si="55"/>
        <v>4</v>
      </c>
      <c r="U504" s="61"/>
      <c r="V504" s="68">
        <f t="shared" si="56"/>
        <v>194680000</v>
      </c>
    </row>
    <row r="505" spans="1:23" s="143" customFormat="1" ht="71.25" x14ac:dyDescent="0.25">
      <c r="A505" s="49" t="s">
        <v>568</v>
      </c>
      <c r="B505" s="147" t="s">
        <v>569</v>
      </c>
      <c r="C505" s="50"/>
      <c r="D505" s="49"/>
      <c r="E505" s="49"/>
      <c r="F505" s="148"/>
      <c r="G505" s="149"/>
      <c r="H505" s="49"/>
      <c r="I505" s="150"/>
      <c r="J505" s="149"/>
      <c r="K505" s="151"/>
      <c r="L505" s="151"/>
      <c r="M505" s="151"/>
      <c r="N505" s="50"/>
      <c r="O505" s="152"/>
      <c r="P505" s="49"/>
      <c r="Q505" s="50"/>
      <c r="R505" s="153"/>
      <c r="S505" s="57"/>
      <c r="T505" s="50"/>
      <c r="U505" s="50"/>
      <c r="V505" s="56"/>
      <c r="W505" s="154"/>
    </row>
    <row r="506" spans="1:23" s="72" customFormat="1" x14ac:dyDescent="0.2">
      <c r="A506" s="59">
        <v>1</v>
      </c>
      <c r="B506" s="69" t="s">
        <v>570</v>
      </c>
      <c r="C506" s="61"/>
      <c r="D506" s="59">
        <v>1</v>
      </c>
      <c r="E506" s="59" t="s">
        <v>76</v>
      </c>
      <c r="F506" s="70">
        <v>19500000</v>
      </c>
      <c r="G506" s="63">
        <v>7800000</v>
      </c>
      <c r="H506" s="59"/>
      <c r="I506" s="79"/>
      <c r="J506" s="63"/>
      <c r="K506" s="60"/>
      <c r="L506" s="60"/>
      <c r="M506" s="60"/>
      <c r="N506" s="100"/>
      <c r="O506" s="65"/>
      <c r="P506" s="59">
        <v>2015</v>
      </c>
      <c r="Q506" s="61">
        <v>5</v>
      </c>
      <c r="R506" s="66">
        <f t="shared" ref="R506:R537" si="58">100%/Q506</f>
        <v>0.2</v>
      </c>
      <c r="S506" s="67">
        <f t="shared" ref="S506:S537" si="59">F506/Q506</f>
        <v>3900000</v>
      </c>
      <c r="T506" s="61">
        <f t="shared" ref="T506:T537" si="60">2018-P506</f>
        <v>3</v>
      </c>
      <c r="U506" s="118">
        <f>S506</f>
        <v>3900000</v>
      </c>
      <c r="V506" s="68">
        <f t="shared" ref="V506:V537" si="61">S506*T506</f>
        <v>11700000</v>
      </c>
      <c r="W506" s="35"/>
    </row>
    <row r="507" spans="1:23" s="72" customFormat="1" x14ac:dyDescent="0.25">
      <c r="A507" s="59">
        <f>+A506+1</f>
        <v>2</v>
      </c>
      <c r="B507" s="88" t="s">
        <v>571</v>
      </c>
      <c r="C507" s="87"/>
      <c r="D507" s="87">
        <v>2</v>
      </c>
      <c r="E507" s="59" t="s">
        <v>76</v>
      </c>
      <c r="F507" s="91">
        <v>16000000</v>
      </c>
      <c r="G507" s="63">
        <v>0</v>
      </c>
      <c r="H507" s="87"/>
      <c r="I507" s="155"/>
      <c r="J507" s="63"/>
      <c r="K507" s="88"/>
      <c r="L507" s="88"/>
      <c r="M507" s="88"/>
      <c r="N507" s="88"/>
      <c r="O507" s="88"/>
      <c r="P507" s="59">
        <v>2012</v>
      </c>
      <c r="Q507" s="59">
        <v>5</v>
      </c>
      <c r="R507" s="66">
        <f t="shared" si="58"/>
        <v>0.2</v>
      </c>
      <c r="S507" s="67">
        <f t="shared" si="59"/>
        <v>3200000</v>
      </c>
      <c r="T507" s="61">
        <f t="shared" si="60"/>
        <v>6</v>
      </c>
      <c r="U507" s="61"/>
      <c r="V507" s="68">
        <f t="shared" si="61"/>
        <v>19200000</v>
      </c>
      <c r="W507" s="35"/>
    </row>
    <row r="508" spans="1:23" s="72" customFormat="1" ht="30" x14ac:dyDescent="0.2">
      <c r="A508" s="59">
        <v>2</v>
      </c>
      <c r="B508" s="78" t="s">
        <v>572</v>
      </c>
      <c r="C508" s="61"/>
      <c r="D508" s="59">
        <v>1</v>
      </c>
      <c r="E508" s="59" t="s">
        <v>76</v>
      </c>
      <c r="F508" s="74">
        <v>18598000</v>
      </c>
      <c r="G508" s="63">
        <v>5579400</v>
      </c>
      <c r="H508" s="59"/>
      <c r="I508" s="79"/>
      <c r="J508" s="63"/>
      <c r="K508" s="60"/>
      <c r="L508" s="60"/>
      <c r="M508" s="60"/>
      <c r="N508" s="60"/>
      <c r="O508" s="65"/>
      <c r="P508" s="61">
        <v>2011</v>
      </c>
      <c r="Q508" s="61">
        <v>10</v>
      </c>
      <c r="R508" s="66">
        <f t="shared" si="58"/>
        <v>0.1</v>
      </c>
      <c r="S508" s="67">
        <f t="shared" si="59"/>
        <v>1859800</v>
      </c>
      <c r="T508" s="61">
        <f t="shared" si="60"/>
        <v>7</v>
      </c>
      <c r="U508" s="61"/>
      <c r="V508" s="68">
        <f t="shared" si="61"/>
        <v>13018600</v>
      </c>
      <c r="W508" s="35">
        <f>IF(G508&lt;0,0,G508)</f>
        <v>5579400</v>
      </c>
    </row>
    <row r="509" spans="1:23" s="72" customFormat="1" x14ac:dyDescent="0.2">
      <c r="A509" s="59">
        <f>+A508+1</f>
        <v>3</v>
      </c>
      <c r="B509" s="69" t="s">
        <v>573</v>
      </c>
      <c r="C509" s="61"/>
      <c r="D509" s="59">
        <v>1</v>
      </c>
      <c r="E509" s="59" t="s">
        <v>76</v>
      </c>
      <c r="F509" s="74">
        <v>11495000</v>
      </c>
      <c r="G509" s="63">
        <v>0</v>
      </c>
      <c r="H509" s="59"/>
      <c r="I509" s="79"/>
      <c r="J509" s="63"/>
      <c r="K509" s="103"/>
      <c r="L509" s="104"/>
      <c r="M509" s="105"/>
      <c r="N509" s="61"/>
      <c r="O509" s="65"/>
      <c r="P509" s="59">
        <v>2000</v>
      </c>
      <c r="Q509" s="61">
        <v>8</v>
      </c>
      <c r="R509" s="66">
        <f t="shared" si="58"/>
        <v>0.125</v>
      </c>
      <c r="S509" s="67">
        <f t="shared" si="59"/>
        <v>1436875</v>
      </c>
      <c r="T509" s="61">
        <f t="shared" si="60"/>
        <v>18</v>
      </c>
      <c r="U509" s="61"/>
      <c r="V509" s="68">
        <f t="shared" si="61"/>
        <v>25863750</v>
      </c>
      <c r="W509" s="35">
        <f>IF(G509&lt;0,0,G509)</f>
        <v>0</v>
      </c>
    </row>
    <row r="510" spans="1:23" ht="30" x14ac:dyDescent="0.2">
      <c r="A510" s="59">
        <v>3</v>
      </c>
      <c r="B510" s="69" t="s">
        <v>574</v>
      </c>
      <c r="C510" s="61"/>
      <c r="D510" s="59">
        <v>1</v>
      </c>
      <c r="E510" s="59" t="s">
        <v>76</v>
      </c>
      <c r="F510" s="70">
        <v>24700000</v>
      </c>
      <c r="G510" s="63">
        <v>9880000</v>
      </c>
      <c r="H510" s="59"/>
      <c r="I510" s="79"/>
      <c r="J510" s="63"/>
      <c r="K510" s="60"/>
      <c r="L510" s="60"/>
      <c r="M510" s="60"/>
      <c r="N510" s="100"/>
      <c r="O510" s="65"/>
      <c r="P510" s="59">
        <v>2015</v>
      </c>
      <c r="Q510" s="61">
        <v>5</v>
      </c>
      <c r="R510" s="66">
        <f t="shared" si="58"/>
        <v>0.2</v>
      </c>
      <c r="S510" s="67">
        <f t="shared" si="59"/>
        <v>4940000</v>
      </c>
      <c r="T510" s="61">
        <f t="shared" si="60"/>
        <v>3</v>
      </c>
      <c r="U510" s="118">
        <f>S510</f>
        <v>4940000</v>
      </c>
      <c r="V510" s="68">
        <f t="shared" si="61"/>
        <v>14820000</v>
      </c>
    </row>
    <row r="511" spans="1:23" s="71" customFormat="1" x14ac:dyDescent="0.25">
      <c r="A511" s="59">
        <f>+A510+1</f>
        <v>4</v>
      </c>
      <c r="B511" s="69" t="s">
        <v>214</v>
      </c>
      <c r="C511" s="61"/>
      <c r="D511" s="59">
        <v>1</v>
      </c>
      <c r="E511" s="59" t="s">
        <v>76</v>
      </c>
      <c r="F511" s="70">
        <v>16950000</v>
      </c>
      <c r="G511" s="63">
        <v>0</v>
      </c>
      <c r="H511" s="59"/>
      <c r="I511" s="64"/>
      <c r="J511" s="63"/>
      <c r="K511" s="60"/>
      <c r="L511" s="60"/>
      <c r="M511" s="60"/>
      <c r="N511" s="100"/>
      <c r="O511" s="65"/>
      <c r="P511" s="59">
        <v>2009</v>
      </c>
      <c r="Q511" s="61">
        <v>5</v>
      </c>
      <c r="R511" s="66">
        <f t="shared" si="58"/>
        <v>0.2</v>
      </c>
      <c r="S511" s="67">
        <f t="shared" si="59"/>
        <v>3390000</v>
      </c>
      <c r="T511" s="61">
        <f t="shared" si="60"/>
        <v>9</v>
      </c>
      <c r="U511" s="61"/>
      <c r="V511" s="68">
        <f t="shared" si="61"/>
        <v>30510000</v>
      </c>
      <c r="W511" s="35">
        <f>IF(G511&lt;0,0,G511)</f>
        <v>0</v>
      </c>
    </row>
    <row r="512" spans="1:23" ht="30" x14ac:dyDescent="0.2">
      <c r="A512" s="59">
        <v>4</v>
      </c>
      <c r="B512" s="69" t="s">
        <v>575</v>
      </c>
      <c r="C512" s="61"/>
      <c r="D512" s="59">
        <v>1</v>
      </c>
      <c r="E512" s="59" t="s">
        <v>87</v>
      </c>
      <c r="F512" s="62">
        <v>6700000</v>
      </c>
      <c r="G512" s="63">
        <v>0</v>
      </c>
      <c r="H512" s="59"/>
      <c r="I512" s="79"/>
      <c r="J512" s="63"/>
      <c r="K512" s="60"/>
      <c r="L512" s="60"/>
      <c r="M512" s="60"/>
      <c r="N512" s="61"/>
      <c r="O512" s="65"/>
      <c r="P512" s="59">
        <v>2009</v>
      </c>
      <c r="Q512" s="61">
        <v>5</v>
      </c>
      <c r="R512" s="66">
        <f t="shared" si="58"/>
        <v>0.2</v>
      </c>
      <c r="S512" s="67">
        <f t="shared" si="59"/>
        <v>1340000</v>
      </c>
      <c r="T512" s="61">
        <f t="shared" si="60"/>
        <v>9</v>
      </c>
      <c r="U512" s="61">
        <v>0</v>
      </c>
      <c r="V512" s="68">
        <f t="shared" si="61"/>
        <v>12060000</v>
      </c>
      <c r="W512" s="35">
        <f>IF(G512&lt;0,0,G512)</f>
        <v>0</v>
      </c>
    </row>
    <row r="513" spans="1:23" ht="16.5" customHeight="1" x14ac:dyDescent="0.25">
      <c r="A513" s="59">
        <f>+A512+1</f>
        <v>5</v>
      </c>
      <c r="B513" s="92" t="s">
        <v>576</v>
      </c>
      <c r="C513" s="87"/>
      <c r="D513" s="59">
        <v>1</v>
      </c>
      <c r="E513" s="59" t="s">
        <v>87</v>
      </c>
      <c r="F513" s="93">
        <v>8810000</v>
      </c>
      <c r="G513" s="63">
        <v>1762000</v>
      </c>
      <c r="H513" s="59"/>
      <c r="I513" s="94"/>
      <c r="J513" s="63"/>
      <c r="K513" s="69"/>
      <c r="L513" s="69"/>
      <c r="M513" s="69"/>
      <c r="N513" s="69"/>
      <c r="O513" s="69"/>
      <c r="P513" s="59">
        <v>2014</v>
      </c>
      <c r="Q513" s="59">
        <v>5</v>
      </c>
      <c r="R513" s="66">
        <f t="shared" si="58"/>
        <v>0.2</v>
      </c>
      <c r="S513" s="67">
        <f t="shared" si="59"/>
        <v>1762000</v>
      </c>
      <c r="T513" s="61">
        <f t="shared" si="60"/>
        <v>4</v>
      </c>
      <c r="U513" s="61"/>
      <c r="V513" s="68">
        <f t="shared" si="61"/>
        <v>7048000</v>
      </c>
      <c r="W513" s="71"/>
    </row>
    <row r="514" spans="1:23" ht="16.5" customHeight="1" x14ac:dyDescent="0.2">
      <c r="A514" s="59">
        <v>5</v>
      </c>
      <c r="B514" s="69" t="s">
        <v>577</v>
      </c>
      <c r="C514" s="61"/>
      <c r="D514" s="59">
        <v>1</v>
      </c>
      <c r="E514" s="59" t="s">
        <v>87</v>
      </c>
      <c r="F514" s="74">
        <v>6500000</v>
      </c>
      <c r="G514" s="63">
        <v>0</v>
      </c>
      <c r="H514" s="59"/>
      <c r="I514" s="64"/>
      <c r="J514" s="63"/>
      <c r="K514" s="60"/>
      <c r="L514" s="60"/>
      <c r="M514" s="60"/>
      <c r="N514" s="60"/>
      <c r="O514" s="65"/>
      <c r="P514" s="59">
        <v>2007</v>
      </c>
      <c r="Q514" s="61">
        <v>5</v>
      </c>
      <c r="R514" s="66">
        <f t="shared" si="58"/>
        <v>0.2</v>
      </c>
      <c r="S514" s="67">
        <f t="shared" si="59"/>
        <v>1300000</v>
      </c>
      <c r="T514" s="61">
        <f t="shared" si="60"/>
        <v>11</v>
      </c>
      <c r="U514" s="61">
        <v>0</v>
      </c>
      <c r="V514" s="68">
        <f t="shared" si="61"/>
        <v>14300000</v>
      </c>
      <c r="W514" s="35">
        <f t="shared" ref="W514:W522" si="62">IF(G514&lt;0,0,G514)</f>
        <v>0</v>
      </c>
    </row>
    <row r="515" spans="1:23" ht="16.5" customHeight="1" x14ac:dyDescent="0.2">
      <c r="A515" s="59">
        <f>+A514+1</f>
        <v>6</v>
      </c>
      <c r="B515" s="69" t="s">
        <v>578</v>
      </c>
      <c r="C515" s="61"/>
      <c r="D515" s="59">
        <v>1</v>
      </c>
      <c r="E515" s="59" t="s">
        <v>87</v>
      </c>
      <c r="F515" s="74">
        <v>6500000</v>
      </c>
      <c r="G515" s="63">
        <v>0</v>
      </c>
      <c r="H515" s="59"/>
      <c r="I515" s="64"/>
      <c r="J515" s="63"/>
      <c r="K515" s="60"/>
      <c r="L515" s="60"/>
      <c r="M515" s="60"/>
      <c r="N515" s="60"/>
      <c r="O515" s="65"/>
      <c r="P515" s="59">
        <v>2005</v>
      </c>
      <c r="Q515" s="61">
        <v>5</v>
      </c>
      <c r="R515" s="66">
        <f t="shared" si="58"/>
        <v>0.2</v>
      </c>
      <c r="S515" s="67">
        <f t="shared" si="59"/>
        <v>1300000</v>
      </c>
      <c r="T515" s="61">
        <f t="shared" si="60"/>
        <v>13</v>
      </c>
      <c r="U515" s="61">
        <v>0</v>
      </c>
      <c r="V515" s="68">
        <f t="shared" si="61"/>
        <v>16900000</v>
      </c>
      <c r="W515" s="35">
        <f t="shared" si="62"/>
        <v>0</v>
      </c>
    </row>
    <row r="516" spans="1:23" ht="16.5" customHeight="1" x14ac:dyDescent="0.25">
      <c r="A516" s="59">
        <v>6</v>
      </c>
      <c r="B516" s="88" t="s">
        <v>293</v>
      </c>
      <c r="C516" s="87"/>
      <c r="D516" s="87">
        <v>1</v>
      </c>
      <c r="E516" s="59" t="s">
        <v>87</v>
      </c>
      <c r="F516" s="91">
        <v>7800000</v>
      </c>
      <c r="G516" s="63">
        <v>1950000</v>
      </c>
      <c r="H516" s="87"/>
      <c r="I516" s="64"/>
      <c r="J516" s="63"/>
      <c r="K516" s="88"/>
      <c r="L516" s="88"/>
      <c r="M516" s="88"/>
      <c r="N516" s="88"/>
      <c r="O516" s="88"/>
      <c r="P516" s="59">
        <v>2012</v>
      </c>
      <c r="Q516" s="59">
        <v>8</v>
      </c>
      <c r="R516" s="66">
        <f t="shared" si="58"/>
        <v>0.125</v>
      </c>
      <c r="S516" s="67">
        <f t="shared" si="59"/>
        <v>975000</v>
      </c>
      <c r="T516" s="61">
        <f t="shared" si="60"/>
        <v>6</v>
      </c>
      <c r="U516" s="61"/>
      <c r="V516" s="68">
        <f t="shared" si="61"/>
        <v>5850000</v>
      </c>
      <c r="W516" s="35">
        <f t="shared" si="62"/>
        <v>1950000</v>
      </c>
    </row>
    <row r="517" spans="1:23" ht="30" x14ac:dyDescent="0.2">
      <c r="A517" s="59">
        <f>+A516+1</f>
        <v>7</v>
      </c>
      <c r="B517" s="69" t="s">
        <v>306</v>
      </c>
      <c r="C517" s="61"/>
      <c r="D517" s="59">
        <v>2</v>
      </c>
      <c r="E517" s="59" t="s">
        <v>87</v>
      </c>
      <c r="F517" s="62">
        <v>32980200</v>
      </c>
      <c r="G517" s="63">
        <v>0</v>
      </c>
      <c r="H517" s="59"/>
      <c r="I517" s="64"/>
      <c r="J517" s="63"/>
      <c r="K517" s="60"/>
      <c r="L517" s="60"/>
      <c r="M517" s="60"/>
      <c r="N517" s="61"/>
      <c r="O517" s="65"/>
      <c r="P517" s="59">
        <v>2010</v>
      </c>
      <c r="Q517" s="61">
        <v>8</v>
      </c>
      <c r="R517" s="66">
        <f t="shared" si="58"/>
        <v>0.125</v>
      </c>
      <c r="S517" s="67">
        <f t="shared" si="59"/>
        <v>4122525</v>
      </c>
      <c r="T517" s="61">
        <f t="shared" si="60"/>
        <v>8</v>
      </c>
      <c r="U517" s="61"/>
      <c r="V517" s="68">
        <f t="shared" si="61"/>
        <v>32980200</v>
      </c>
      <c r="W517" s="35">
        <f t="shared" si="62"/>
        <v>0</v>
      </c>
    </row>
    <row r="518" spans="1:23" ht="30" x14ac:dyDescent="0.2">
      <c r="A518" s="59">
        <v>7</v>
      </c>
      <c r="B518" s="69" t="s">
        <v>309</v>
      </c>
      <c r="C518" s="61"/>
      <c r="D518" s="59">
        <v>4</v>
      </c>
      <c r="E518" s="59" t="s">
        <v>87</v>
      </c>
      <c r="F518" s="74">
        <v>197880000</v>
      </c>
      <c r="G518" s="63">
        <v>0</v>
      </c>
      <c r="H518" s="59"/>
      <c r="I518" s="64"/>
      <c r="J518" s="63"/>
      <c r="K518" s="60"/>
      <c r="L518" s="60"/>
      <c r="M518" s="60"/>
      <c r="N518" s="60"/>
      <c r="O518" s="65"/>
      <c r="P518" s="59">
        <v>2009</v>
      </c>
      <c r="Q518" s="61">
        <v>8</v>
      </c>
      <c r="R518" s="66">
        <f t="shared" si="58"/>
        <v>0.125</v>
      </c>
      <c r="S518" s="67">
        <f t="shared" si="59"/>
        <v>24735000</v>
      </c>
      <c r="T518" s="61">
        <f t="shared" si="60"/>
        <v>9</v>
      </c>
      <c r="U518" s="61"/>
      <c r="V518" s="68">
        <f t="shared" si="61"/>
        <v>222615000</v>
      </c>
      <c r="W518" s="35">
        <f t="shared" si="62"/>
        <v>0</v>
      </c>
    </row>
    <row r="519" spans="1:23" ht="16.5" customHeight="1" x14ac:dyDescent="0.2">
      <c r="A519" s="59">
        <f>+A518+1</f>
        <v>8</v>
      </c>
      <c r="B519" s="69" t="s">
        <v>579</v>
      </c>
      <c r="C519" s="61"/>
      <c r="D519" s="59">
        <v>1</v>
      </c>
      <c r="E519" s="59" t="s">
        <v>87</v>
      </c>
      <c r="F519" s="62">
        <v>15000000</v>
      </c>
      <c r="G519" s="63">
        <v>0</v>
      </c>
      <c r="H519" s="59"/>
      <c r="I519" s="79"/>
      <c r="J519" s="63"/>
      <c r="K519" s="60"/>
      <c r="L519" s="60"/>
      <c r="M519" s="60"/>
      <c r="N519" s="60"/>
      <c r="O519" s="65"/>
      <c r="P519" s="59">
        <v>2009</v>
      </c>
      <c r="Q519" s="61">
        <v>5</v>
      </c>
      <c r="R519" s="66">
        <f t="shared" si="58"/>
        <v>0.2</v>
      </c>
      <c r="S519" s="67">
        <f t="shared" si="59"/>
        <v>3000000</v>
      </c>
      <c r="T519" s="61">
        <f t="shared" si="60"/>
        <v>9</v>
      </c>
      <c r="U519" s="61">
        <v>0</v>
      </c>
      <c r="V519" s="68">
        <f t="shared" si="61"/>
        <v>27000000</v>
      </c>
      <c r="W519" s="35">
        <f t="shared" si="62"/>
        <v>0</v>
      </c>
    </row>
    <row r="520" spans="1:23" ht="16.5" customHeight="1" x14ac:dyDescent="0.2">
      <c r="A520" s="59">
        <v>8</v>
      </c>
      <c r="B520" s="69" t="s">
        <v>580</v>
      </c>
      <c r="C520" s="61"/>
      <c r="D520" s="59">
        <v>1</v>
      </c>
      <c r="E520" s="59" t="s">
        <v>87</v>
      </c>
      <c r="F520" s="62">
        <v>8700000</v>
      </c>
      <c r="G520" s="63">
        <v>5220000</v>
      </c>
      <c r="H520" s="59"/>
      <c r="I520" s="79"/>
      <c r="J520" s="63"/>
      <c r="K520" s="60"/>
      <c r="L520" s="60"/>
      <c r="M520" s="60"/>
      <c r="N520" s="60"/>
      <c r="O520" s="65"/>
      <c r="P520" s="61">
        <v>2014</v>
      </c>
      <c r="Q520" s="61">
        <v>10</v>
      </c>
      <c r="R520" s="66">
        <f t="shared" si="58"/>
        <v>0.1</v>
      </c>
      <c r="S520" s="67">
        <f t="shared" si="59"/>
        <v>870000</v>
      </c>
      <c r="T520" s="61">
        <f t="shared" si="60"/>
        <v>4</v>
      </c>
      <c r="U520" s="61"/>
      <c r="V520" s="68">
        <f t="shared" si="61"/>
        <v>3480000</v>
      </c>
      <c r="W520" s="35">
        <f t="shared" si="62"/>
        <v>5220000</v>
      </c>
    </row>
    <row r="521" spans="1:23" ht="16.5" customHeight="1" x14ac:dyDescent="0.2">
      <c r="A521" s="59">
        <f>+A520+1</f>
        <v>9</v>
      </c>
      <c r="B521" s="69" t="s">
        <v>581</v>
      </c>
      <c r="C521" s="61"/>
      <c r="D521" s="59">
        <v>1</v>
      </c>
      <c r="E521" s="59" t="s">
        <v>87</v>
      </c>
      <c r="F521" s="62">
        <v>8950000</v>
      </c>
      <c r="G521" s="63">
        <v>0</v>
      </c>
      <c r="H521" s="59"/>
      <c r="I521" s="79"/>
      <c r="J521" s="63"/>
      <c r="K521" s="60"/>
      <c r="L521" s="60"/>
      <c r="M521" s="60"/>
      <c r="N521" s="60"/>
      <c r="O521" s="65"/>
      <c r="P521" s="61">
        <v>2009</v>
      </c>
      <c r="Q521" s="61">
        <v>8</v>
      </c>
      <c r="R521" s="66">
        <f t="shared" si="58"/>
        <v>0.125</v>
      </c>
      <c r="S521" s="67">
        <f t="shared" si="59"/>
        <v>1118750</v>
      </c>
      <c r="T521" s="61">
        <f t="shared" si="60"/>
        <v>9</v>
      </c>
      <c r="U521" s="61"/>
      <c r="V521" s="68">
        <f t="shared" si="61"/>
        <v>10068750</v>
      </c>
      <c r="W521" s="35">
        <f t="shared" si="62"/>
        <v>0</v>
      </c>
    </row>
    <row r="522" spans="1:23" ht="16.5" customHeight="1" x14ac:dyDescent="0.2">
      <c r="A522" s="59">
        <v>9</v>
      </c>
      <c r="B522" s="69" t="s">
        <v>356</v>
      </c>
      <c r="C522" s="61"/>
      <c r="D522" s="59">
        <v>1</v>
      </c>
      <c r="E522" s="59" t="s">
        <v>76</v>
      </c>
      <c r="F522" s="74">
        <v>8300000</v>
      </c>
      <c r="G522" s="63">
        <v>0</v>
      </c>
      <c r="H522" s="59"/>
      <c r="I522" s="64"/>
      <c r="J522" s="63"/>
      <c r="K522" s="103"/>
      <c r="L522" s="104"/>
      <c r="M522" s="105"/>
      <c r="N522" s="61"/>
      <c r="O522" s="65"/>
      <c r="P522" s="59">
        <v>2008</v>
      </c>
      <c r="Q522" s="61">
        <v>5</v>
      </c>
      <c r="R522" s="66">
        <f t="shared" si="58"/>
        <v>0.2</v>
      </c>
      <c r="S522" s="67">
        <f t="shared" si="59"/>
        <v>1660000</v>
      </c>
      <c r="T522" s="61">
        <f t="shared" si="60"/>
        <v>10</v>
      </c>
      <c r="U522" s="61">
        <v>0</v>
      </c>
      <c r="V522" s="68">
        <f t="shared" si="61"/>
        <v>16600000</v>
      </c>
      <c r="W522" s="35">
        <f t="shared" si="62"/>
        <v>0</v>
      </c>
    </row>
    <row r="523" spans="1:23" ht="16.5" customHeight="1" x14ac:dyDescent="0.25">
      <c r="A523" s="59">
        <f>+A522+1</f>
        <v>10</v>
      </c>
      <c r="B523" s="92" t="s">
        <v>361</v>
      </c>
      <c r="C523" s="156"/>
      <c r="D523" s="59">
        <v>10</v>
      </c>
      <c r="E523" s="59" t="s">
        <v>76</v>
      </c>
      <c r="F523" s="117">
        <v>123530000</v>
      </c>
      <c r="G523" s="63">
        <v>24706000</v>
      </c>
      <c r="H523" s="59"/>
      <c r="I523" s="63"/>
      <c r="J523" s="63"/>
      <c r="K523" s="60"/>
      <c r="L523" s="60"/>
      <c r="M523" s="60"/>
      <c r="N523" s="61"/>
      <c r="O523" s="65"/>
      <c r="P523" s="59">
        <v>2014</v>
      </c>
      <c r="Q523" s="61">
        <v>5</v>
      </c>
      <c r="R523" s="66">
        <f t="shared" si="58"/>
        <v>0.2</v>
      </c>
      <c r="S523" s="67">
        <f t="shared" si="59"/>
        <v>24706000</v>
      </c>
      <c r="T523" s="61">
        <f t="shared" si="60"/>
        <v>4</v>
      </c>
      <c r="U523" s="61"/>
      <c r="V523" s="68">
        <f t="shared" si="61"/>
        <v>98824000</v>
      </c>
    </row>
    <row r="524" spans="1:23" ht="30" x14ac:dyDescent="0.2">
      <c r="A524" s="59">
        <v>10</v>
      </c>
      <c r="B524" s="69" t="s">
        <v>365</v>
      </c>
      <c r="C524" s="61"/>
      <c r="D524" s="59">
        <v>15</v>
      </c>
      <c r="E524" s="59" t="s">
        <v>76</v>
      </c>
      <c r="F524" s="62">
        <v>175455000</v>
      </c>
      <c r="G524" s="63">
        <v>0</v>
      </c>
      <c r="H524" s="59"/>
      <c r="I524" s="146"/>
      <c r="J524" s="63"/>
      <c r="K524" s="60"/>
      <c r="L524" s="60"/>
      <c r="M524" s="60"/>
      <c r="N524" s="61"/>
      <c r="O524" s="65"/>
      <c r="P524" s="59">
        <v>2009</v>
      </c>
      <c r="Q524" s="61">
        <v>5</v>
      </c>
      <c r="R524" s="66">
        <f t="shared" si="58"/>
        <v>0.2</v>
      </c>
      <c r="S524" s="67">
        <f t="shared" si="59"/>
        <v>35091000</v>
      </c>
      <c r="T524" s="61">
        <f t="shared" si="60"/>
        <v>9</v>
      </c>
      <c r="U524" s="61">
        <v>0</v>
      </c>
      <c r="V524" s="68">
        <f t="shared" si="61"/>
        <v>315819000</v>
      </c>
      <c r="W524" s="35">
        <f t="shared" ref="W524:W529" si="63">IF(G524&lt;0,0,G524)</f>
        <v>0</v>
      </c>
    </row>
    <row r="525" spans="1:23" ht="15" customHeight="1" x14ac:dyDescent="0.2">
      <c r="A525" s="59">
        <f>+A524+1</f>
        <v>11</v>
      </c>
      <c r="B525" s="69" t="s">
        <v>582</v>
      </c>
      <c r="C525" s="61"/>
      <c r="D525" s="59">
        <v>1</v>
      </c>
      <c r="E525" s="59" t="s">
        <v>76</v>
      </c>
      <c r="F525" s="62">
        <v>25000000</v>
      </c>
      <c r="G525" s="63">
        <v>0</v>
      </c>
      <c r="H525" s="59"/>
      <c r="I525" s="146"/>
      <c r="J525" s="63"/>
      <c r="K525" s="60"/>
      <c r="L525" s="60"/>
      <c r="M525" s="60"/>
      <c r="N525" s="60"/>
      <c r="O525" s="75"/>
      <c r="P525" s="59">
        <v>2010</v>
      </c>
      <c r="Q525" s="61">
        <v>5</v>
      </c>
      <c r="R525" s="66">
        <f t="shared" si="58"/>
        <v>0.2</v>
      </c>
      <c r="S525" s="67">
        <f t="shared" si="59"/>
        <v>5000000</v>
      </c>
      <c r="T525" s="61">
        <f t="shared" si="60"/>
        <v>8</v>
      </c>
      <c r="U525" s="61">
        <v>0</v>
      </c>
      <c r="V525" s="68">
        <f t="shared" si="61"/>
        <v>40000000</v>
      </c>
      <c r="W525" s="35">
        <f t="shared" si="63"/>
        <v>0</v>
      </c>
    </row>
    <row r="526" spans="1:23" ht="17.25" customHeight="1" x14ac:dyDescent="0.2">
      <c r="A526" s="59">
        <v>11</v>
      </c>
      <c r="B526" s="69" t="s">
        <v>367</v>
      </c>
      <c r="C526" s="61"/>
      <c r="D526" s="59">
        <v>2</v>
      </c>
      <c r="E526" s="59" t="s">
        <v>76</v>
      </c>
      <c r="F526" s="74">
        <v>14700000</v>
      </c>
      <c r="G526" s="63">
        <v>0</v>
      </c>
      <c r="H526" s="59"/>
      <c r="I526" s="64"/>
      <c r="J526" s="63"/>
      <c r="K526" s="60"/>
      <c r="L526" s="60"/>
      <c r="M526" s="60"/>
      <c r="N526" s="60"/>
      <c r="O526" s="65"/>
      <c r="P526" s="59">
        <v>2006</v>
      </c>
      <c r="Q526" s="61">
        <v>5</v>
      </c>
      <c r="R526" s="66">
        <f t="shared" si="58"/>
        <v>0.2</v>
      </c>
      <c r="S526" s="67">
        <f t="shared" si="59"/>
        <v>2940000</v>
      </c>
      <c r="T526" s="61">
        <f t="shared" si="60"/>
        <v>12</v>
      </c>
      <c r="U526" s="61">
        <v>0</v>
      </c>
      <c r="V526" s="68">
        <f t="shared" si="61"/>
        <v>35280000</v>
      </c>
      <c r="W526" s="35">
        <f t="shared" si="63"/>
        <v>0</v>
      </c>
    </row>
    <row r="527" spans="1:23" ht="15" customHeight="1" x14ac:dyDescent="0.2">
      <c r="A527" s="59">
        <f>+A526+1</f>
        <v>12</v>
      </c>
      <c r="B527" s="69" t="s">
        <v>369</v>
      </c>
      <c r="C527" s="61"/>
      <c r="D527" s="59">
        <v>1</v>
      </c>
      <c r="E527" s="59" t="s">
        <v>76</v>
      </c>
      <c r="F527" s="70">
        <v>20783400</v>
      </c>
      <c r="G527" s="63">
        <v>0</v>
      </c>
      <c r="H527" s="59"/>
      <c r="I527" s="79"/>
      <c r="J527" s="63"/>
      <c r="K527" s="60"/>
      <c r="L527" s="60"/>
      <c r="M527" s="60"/>
      <c r="N527" s="61"/>
      <c r="O527" s="65"/>
      <c r="P527" s="59">
        <v>2010</v>
      </c>
      <c r="Q527" s="61">
        <v>5</v>
      </c>
      <c r="R527" s="66">
        <f t="shared" si="58"/>
        <v>0.2</v>
      </c>
      <c r="S527" s="67">
        <f t="shared" si="59"/>
        <v>4156680</v>
      </c>
      <c r="T527" s="61">
        <f t="shared" si="60"/>
        <v>8</v>
      </c>
      <c r="U527" s="61">
        <v>0</v>
      </c>
      <c r="V527" s="68">
        <f t="shared" si="61"/>
        <v>33253440</v>
      </c>
      <c r="W527" s="35">
        <f t="shared" si="63"/>
        <v>0</v>
      </c>
    </row>
    <row r="528" spans="1:23" ht="15" customHeight="1" x14ac:dyDescent="0.2">
      <c r="A528" s="59">
        <v>12</v>
      </c>
      <c r="B528" s="69" t="s">
        <v>583</v>
      </c>
      <c r="C528" s="61"/>
      <c r="D528" s="59">
        <v>1</v>
      </c>
      <c r="E528" s="59" t="s">
        <v>87</v>
      </c>
      <c r="F528" s="62">
        <v>21840000</v>
      </c>
      <c r="G528" s="63">
        <v>0</v>
      </c>
      <c r="H528" s="59"/>
      <c r="I528" s="79"/>
      <c r="J528" s="63"/>
      <c r="K528" s="61"/>
      <c r="L528" s="61"/>
      <c r="M528" s="61"/>
      <c r="N528" s="61"/>
      <c r="O528" s="75"/>
      <c r="P528" s="59">
        <v>2008</v>
      </c>
      <c r="Q528" s="61">
        <v>8</v>
      </c>
      <c r="R528" s="66">
        <f t="shared" si="58"/>
        <v>0.125</v>
      </c>
      <c r="S528" s="67">
        <f t="shared" si="59"/>
        <v>2730000</v>
      </c>
      <c r="T528" s="61">
        <f t="shared" si="60"/>
        <v>10</v>
      </c>
      <c r="U528" s="61"/>
      <c r="V528" s="68">
        <f t="shared" si="61"/>
        <v>27300000</v>
      </c>
      <c r="W528" s="35">
        <f t="shared" si="63"/>
        <v>0</v>
      </c>
    </row>
    <row r="529" spans="1:23" ht="19.5" customHeight="1" x14ac:dyDescent="0.2">
      <c r="A529" s="59">
        <f>+A528+1</f>
        <v>13</v>
      </c>
      <c r="B529" s="69" t="s">
        <v>584</v>
      </c>
      <c r="C529" s="61"/>
      <c r="D529" s="59">
        <v>1</v>
      </c>
      <c r="E529" s="59" t="s">
        <v>87</v>
      </c>
      <c r="F529" s="74">
        <v>12600000</v>
      </c>
      <c r="G529" s="63">
        <v>0</v>
      </c>
      <c r="H529" s="59"/>
      <c r="I529" s="79"/>
      <c r="J529" s="63"/>
      <c r="K529" s="60"/>
      <c r="L529" s="60"/>
      <c r="M529" s="60"/>
      <c r="N529" s="60"/>
      <c r="O529" s="65"/>
      <c r="P529" s="59">
        <v>2009</v>
      </c>
      <c r="Q529" s="61">
        <v>8</v>
      </c>
      <c r="R529" s="66">
        <f t="shared" si="58"/>
        <v>0.125</v>
      </c>
      <c r="S529" s="67">
        <f t="shared" si="59"/>
        <v>1575000</v>
      </c>
      <c r="T529" s="61">
        <f t="shared" si="60"/>
        <v>9</v>
      </c>
      <c r="U529" s="61"/>
      <c r="V529" s="68">
        <f t="shared" si="61"/>
        <v>14175000</v>
      </c>
      <c r="W529" s="35">
        <f t="shared" si="63"/>
        <v>0</v>
      </c>
    </row>
    <row r="530" spans="1:23" ht="19.5" customHeight="1" x14ac:dyDescent="0.2">
      <c r="A530" s="59">
        <v>13</v>
      </c>
      <c r="B530" s="69" t="s">
        <v>585</v>
      </c>
      <c r="C530" s="61"/>
      <c r="D530" s="59">
        <v>1</v>
      </c>
      <c r="E530" s="59" t="s">
        <v>87</v>
      </c>
      <c r="F530" s="70">
        <v>75000000</v>
      </c>
      <c r="G530" s="63">
        <v>60000000</v>
      </c>
      <c r="H530" s="59"/>
      <c r="I530" s="79"/>
      <c r="J530" s="63"/>
      <c r="K530" s="60"/>
      <c r="L530" s="60"/>
      <c r="M530" s="60"/>
      <c r="N530" s="100"/>
      <c r="O530" s="65"/>
      <c r="P530" s="59">
        <v>2017</v>
      </c>
      <c r="Q530" s="61">
        <v>5</v>
      </c>
      <c r="R530" s="66">
        <f t="shared" si="58"/>
        <v>0.2</v>
      </c>
      <c r="S530" s="67">
        <f t="shared" si="59"/>
        <v>15000000</v>
      </c>
      <c r="T530" s="61">
        <f t="shared" si="60"/>
        <v>1</v>
      </c>
      <c r="U530" s="118">
        <f>S530</f>
        <v>15000000</v>
      </c>
      <c r="V530" s="68">
        <f t="shared" si="61"/>
        <v>15000000</v>
      </c>
    </row>
    <row r="531" spans="1:23" ht="15" customHeight="1" x14ac:dyDescent="0.25">
      <c r="A531" s="59">
        <f>+A530+1</f>
        <v>14</v>
      </c>
      <c r="B531" s="92" t="s">
        <v>586</v>
      </c>
      <c r="C531" s="87"/>
      <c r="D531" s="87">
        <v>1</v>
      </c>
      <c r="E531" s="59" t="s">
        <v>87</v>
      </c>
      <c r="F531" s="93">
        <v>18700000</v>
      </c>
      <c r="G531" s="63">
        <v>3740000</v>
      </c>
      <c r="H531" s="87"/>
      <c r="I531" s="94"/>
      <c r="J531" s="63"/>
      <c r="K531" s="103"/>
      <c r="L531" s="104"/>
      <c r="M531" s="105"/>
      <c r="N531" s="61"/>
      <c r="O531" s="65"/>
      <c r="P531" s="59">
        <v>2014</v>
      </c>
      <c r="Q531" s="61">
        <v>5</v>
      </c>
      <c r="R531" s="66">
        <f t="shared" si="58"/>
        <v>0.2</v>
      </c>
      <c r="S531" s="67">
        <f t="shared" si="59"/>
        <v>3740000</v>
      </c>
      <c r="T531" s="61">
        <f t="shared" si="60"/>
        <v>4</v>
      </c>
      <c r="U531" s="61"/>
      <c r="V531" s="68">
        <f t="shared" si="61"/>
        <v>14960000</v>
      </c>
    </row>
    <row r="532" spans="1:23" ht="15" customHeight="1" x14ac:dyDescent="0.25">
      <c r="A532" s="59">
        <v>14</v>
      </c>
      <c r="B532" s="92" t="s">
        <v>587</v>
      </c>
      <c r="C532" s="87"/>
      <c r="D532" s="87">
        <v>1</v>
      </c>
      <c r="E532" s="59" t="s">
        <v>87</v>
      </c>
      <c r="F532" s="93">
        <v>56155000</v>
      </c>
      <c r="G532" s="63">
        <v>11231000</v>
      </c>
      <c r="H532" s="87"/>
      <c r="I532" s="94"/>
      <c r="J532" s="63"/>
      <c r="K532" s="103"/>
      <c r="L532" s="104"/>
      <c r="M532" s="105"/>
      <c r="N532" s="61"/>
      <c r="O532" s="65"/>
      <c r="P532" s="59">
        <v>2014</v>
      </c>
      <c r="Q532" s="61">
        <v>5</v>
      </c>
      <c r="R532" s="66">
        <f t="shared" si="58"/>
        <v>0.2</v>
      </c>
      <c r="S532" s="67">
        <f t="shared" si="59"/>
        <v>11231000</v>
      </c>
      <c r="T532" s="61">
        <f t="shared" si="60"/>
        <v>4</v>
      </c>
      <c r="U532" s="61"/>
      <c r="V532" s="68">
        <f t="shared" si="61"/>
        <v>44924000</v>
      </c>
    </row>
    <row r="533" spans="1:23" ht="30" x14ac:dyDescent="0.2">
      <c r="A533" s="59">
        <f>+A532+1</f>
        <v>15</v>
      </c>
      <c r="B533" s="69" t="s">
        <v>588</v>
      </c>
      <c r="C533" s="61"/>
      <c r="D533" s="59">
        <v>1</v>
      </c>
      <c r="E533" s="59" t="s">
        <v>87</v>
      </c>
      <c r="F533" s="62">
        <v>75735000</v>
      </c>
      <c r="G533" s="63">
        <v>30294000</v>
      </c>
      <c r="H533" s="59"/>
      <c r="I533" s="79"/>
      <c r="J533" s="63"/>
      <c r="K533" s="60"/>
      <c r="L533" s="60"/>
      <c r="M533" s="60"/>
      <c r="N533" s="60"/>
      <c r="O533" s="65"/>
      <c r="P533" s="61">
        <v>2015</v>
      </c>
      <c r="Q533" s="61">
        <v>5</v>
      </c>
      <c r="R533" s="66">
        <f t="shared" si="58"/>
        <v>0.2</v>
      </c>
      <c r="S533" s="67">
        <f t="shared" si="59"/>
        <v>15147000</v>
      </c>
      <c r="T533" s="61">
        <f t="shared" si="60"/>
        <v>3</v>
      </c>
      <c r="U533" s="61"/>
      <c r="V533" s="68">
        <f t="shared" si="61"/>
        <v>45441000</v>
      </c>
    </row>
    <row r="534" spans="1:23" ht="20.25" customHeight="1" x14ac:dyDescent="0.2">
      <c r="A534" s="59">
        <v>15</v>
      </c>
      <c r="B534" s="69" t="s">
        <v>589</v>
      </c>
      <c r="C534" s="61"/>
      <c r="D534" s="59">
        <v>1</v>
      </c>
      <c r="E534" s="59" t="s">
        <v>87</v>
      </c>
      <c r="F534" s="70">
        <v>9179500</v>
      </c>
      <c r="G534" s="63">
        <v>5737187.5</v>
      </c>
      <c r="H534" s="59"/>
      <c r="I534" s="64"/>
      <c r="J534" s="63"/>
      <c r="K534" s="60"/>
      <c r="L534" s="60"/>
      <c r="M534" s="60"/>
      <c r="N534" s="100"/>
      <c r="O534" s="65"/>
      <c r="P534" s="59">
        <v>2015</v>
      </c>
      <c r="Q534" s="61">
        <v>8</v>
      </c>
      <c r="R534" s="66">
        <f t="shared" si="58"/>
        <v>0.125</v>
      </c>
      <c r="S534" s="67">
        <f t="shared" si="59"/>
        <v>1147437.5</v>
      </c>
      <c r="T534" s="61">
        <f t="shared" si="60"/>
        <v>3</v>
      </c>
      <c r="U534" s="61"/>
      <c r="V534" s="68">
        <f t="shared" si="61"/>
        <v>3442312.5</v>
      </c>
    </row>
    <row r="535" spans="1:23" x14ac:dyDescent="0.25">
      <c r="A535" s="59">
        <f>+A534+1</f>
        <v>16</v>
      </c>
      <c r="B535" s="92" t="s">
        <v>590</v>
      </c>
      <c r="C535" s="87"/>
      <c r="D535" s="87">
        <v>1</v>
      </c>
      <c r="E535" s="59" t="s">
        <v>87</v>
      </c>
      <c r="F535" s="93">
        <v>10450000</v>
      </c>
      <c r="G535" s="63">
        <v>2090000</v>
      </c>
      <c r="H535" s="87"/>
      <c r="I535" s="94"/>
      <c r="J535" s="63"/>
      <c r="K535" s="103"/>
      <c r="L535" s="104"/>
      <c r="M535" s="105"/>
      <c r="N535" s="61"/>
      <c r="O535" s="65"/>
      <c r="P535" s="59">
        <v>2014</v>
      </c>
      <c r="Q535" s="61">
        <v>5</v>
      </c>
      <c r="R535" s="66">
        <f t="shared" si="58"/>
        <v>0.2</v>
      </c>
      <c r="S535" s="67">
        <f t="shared" si="59"/>
        <v>2090000</v>
      </c>
      <c r="T535" s="61">
        <f t="shared" si="60"/>
        <v>4</v>
      </c>
      <c r="U535" s="61"/>
      <c r="V535" s="68">
        <f t="shared" si="61"/>
        <v>8360000</v>
      </c>
    </row>
    <row r="536" spans="1:23" ht="15" customHeight="1" x14ac:dyDescent="0.25">
      <c r="A536" s="59">
        <v>16</v>
      </c>
      <c r="B536" s="92" t="s">
        <v>591</v>
      </c>
      <c r="C536" s="87"/>
      <c r="D536" s="87">
        <v>1</v>
      </c>
      <c r="E536" s="59" t="s">
        <v>87</v>
      </c>
      <c r="F536" s="93">
        <v>31515000</v>
      </c>
      <c r="G536" s="63">
        <v>12606000</v>
      </c>
      <c r="H536" s="87"/>
      <c r="I536" s="94"/>
      <c r="J536" s="63"/>
      <c r="K536" s="103"/>
      <c r="L536" s="104"/>
      <c r="M536" s="105"/>
      <c r="N536" s="61"/>
      <c r="O536" s="65"/>
      <c r="P536" s="59">
        <v>2015</v>
      </c>
      <c r="Q536" s="61">
        <v>5</v>
      </c>
      <c r="R536" s="66">
        <f t="shared" si="58"/>
        <v>0.2</v>
      </c>
      <c r="S536" s="67">
        <f t="shared" si="59"/>
        <v>6303000</v>
      </c>
      <c r="T536" s="61">
        <f t="shared" si="60"/>
        <v>3</v>
      </c>
      <c r="U536" s="61"/>
      <c r="V536" s="68">
        <f t="shared" si="61"/>
        <v>18909000</v>
      </c>
    </row>
    <row r="537" spans="1:23" ht="30" x14ac:dyDescent="0.2">
      <c r="A537" s="59">
        <f>+A536+1</f>
        <v>17</v>
      </c>
      <c r="B537" s="69" t="s">
        <v>592</v>
      </c>
      <c r="C537" s="61"/>
      <c r="D537" s="59">
        <v>1</v>
      </c>
      <c r="E537" s="59" t="s">
        <v>87</v>
      </c>
      <c r="F537" s="74">
        <v>23375000</v>
      </c>
      <c r="G537" s="63">
        <v>9350000</v>
      </c>
      <c r="H537" s="59"/>
      <c r="I537" s="64"/>
      <c r="J537" s="63"/>
      <c r="K537" s="60"/>
      <c r="L537" s="60"/>
      <c r="M537" s="60"/>
      <c r="N537" s="60"/>
      <c r="O537" s="65"/>
      <c r="P537" s="59">
        <v>2015</v>
      </c>
      <c r="Q537" s="61">
        <v>5</v>
      </c>
      <c r="R537" s="66">
        <f t="shared" si="58"/>
        <v>0.2</v>
      </c>
      <c r="S537" s="67">
        <f t="shared" si="59"/>
        <v>4675000</v>
      </c>
      <c r="T537" s="61">
        <f t="shared" si="60"/>
        <v>3</v>
      </c>
      <c r="U537" s="61"/>
      <c r="V537" s="68">
        <f t="shared" si="61"/>
        <v>14025000</v>
      </c>
    </row>
    <row r="538" spans="1:23" s="154" customFormat="1" ht="28.5" x14ac:dyDescent="0.2">
      <c r="A538" s="49" t="s">
        <v>593</v>
      </c>
      <c r="B538" s="147" t="s">
        <v>594</v>
      </c>
      <c r="C538" s="50"/>
      <c r="D538" s="49"/>
      <c r="E538" s="49"/>
      <c r="F538" s="157"/>
      <c r="G538" s="149"/>
      <c r="H538" s="49"/>
      <c r="I538" s="158"/>
      <c r="J538" s="149"/>
      <c r="K538" s="151"/>
      <c r="L538" s="151"/>
      <c r="M538" s="151"/>
      <c r="N538" s="159"/>
      <c r="O538" s="160"/>
      <c r="P538" s="49"/>
      <c r="Q538" s="50"/>
      <c r="R538" s="153"/>
      <c r="S538" s="57"/>
      <c r="T538" s="50"/>
      <c r="U538" s="161"/>
      <c r="V538" s="56"/>
    </row>
    <row r="539" spans="1:23" ht="30" x14ac:dyDescent="0.2">
      <c r="A539" s="59">
        <v>1</v>
      </c>
      <c r="B539" s="69" t="s">
        <v>595</v>
      </c>
      <c r="C539" s="61"/>
      <c r="D539" s="59">
        <v>1</v>
      </c>
      <c r="E539" s="59" t="s">
        <v>76</v>
      </c>
      <c r="F539" s="74">
        <v>22500000</v>
      </c>
      <c r="G539" s="63">
        <v>0</v>
      </c>
      <c r="H539" s="59"/>
      <c r="I539" s="64"/>
      <c r="J539" s="63"/>
      <c r="K539" s="60"/>
      <c r="L539" s="60"/>
      <c r="M539" s="60"/>
      <c r="N539" s="60"/>
      <c r="O539" s="65"/>
      <c r="P539" s="59">
        <v>2008</v>
      </c>
      <c r="Q539" s="61">
        <v>5</v>
      </c>
      <c r="R539" s="66">
        <f t="shared" ref="R539:R602" si="64">100%/Q539</f>
        <v>0.2</v>
      </c>
      <c r="S539" s="67">
        <f t="shared" ref="S539:S602" si="65">F539/Q539</f>
        <v>4500000</v>
      </c>
      <c r="T539" s="61">
        <f t="shared" ref="T539:T602" si="66">2018-P539</f>
        <v>10</v>
      </c>
      <c r="U539" s="61">
        <v>0</v>
      </c>
      <c r="V539" s="68">
        <f t="shared" ref="V539:V602" si="67">S539*T539</f>
        <v>45000000</v>
      </c>
      <c r="W539" s="35">
        <f>IF(G539&lt;0,0,G539)</f>
        <v>0</v>
      </c>
    </row>
    <row r="540" spans="1:23" ht="15" customHeight="1" x14ac:dyDescent="0.25">
      <c r="A540" s="59">
        <f>+A539+1</f>
        <v>2</v>
      </c>
      <c r="B540" s="88" t="s">
        <v>571</v>
      </c>
      <c r="C540" s="87"/>
      <c r="D540" s="87">
        <v>3</v>
      </c>
      <c r="E540" s="59" t="s">
        <v>76</v>
      </c>
      <c r="F540" s="91">
        <v>24000000</v>
      </c>
      <c r="G540" s="63">
        <v>0</v>
      </c>
      <c r="H540" s="87"/>
      <c r="I540" s="155"/>
      <c r="J540" s="63"/>
      <c r="K540" s="88"/>
      <c r="L540" s="88"/>
      <c r="M540" s="88"/>
      <c r="N540" s="88"/>
      <c r="O540" s="88"/>
      <c r="P540" s="59">
        <v>2012</v>
      </c>
      <c r="Q540" s="59">
        <v>5</v>
      </c>
      <c r="R540" s="66">
        <f t="shared" si="64"/>
        <v>0.2</v>
      </c>
      <c r="S540" s="67">
        <f t="shared" si="65"/>
        <v>4800000</v>
      </c>
      <c r="T540" s="61">
        <f t="shared" si="66"/>
        <v>6</v>
      </c>
      <c r="U540" s="61"/>
      <c r="V540" s="68">
        <f t="shared" si="67"/>
        <v>28800000</v>
      </c>
    </row>
    <row r="541" spans="1:23" x14ac:dyDescent="0.2">
      <c r="A541" s="59">
        <v>2</v>
      </c>
      <c r="B541" s="69" t="s">
        <v>596</v>
      </c>
      <c r="C541" s="61"/>
      <c r="D541" s="59">
        <v>4</v>
      </c>
      <c r="E541" s="59" t="s">
        <v>87</v>
      </c>
      <c r="F541" s="62">
        <v>23400000</v>
      </c>
      <c r="G541" s="63">
        <v>0</v>
      </c>
      <c r="H541" s="59"/>
      <c r="I541" s="64"/>
      <c r="J541" s="63"/>
      <c r="K541" s="60"/>
      <c r="L541" s="60"/>
      <c r="M541" s="60"/>
      <c r="N541" s="60"/>
      <c r="O541" s="75" t="s">
        <v>597</v>
      </c>
      <c r="P541" s="59">
        <v>2010</v>
      </c>
      <c r="Q541" s="61">
        <v>5</v>
      </c>
      <c r="R541" s="66">
        <f t="shared" si="64"/>
        <v>0.2</v>
      </c>
      <c r="S541" s="67">
        <f t="shared" si="65"/>
        <v>4680000</v>
      </c>
      <c r="T541" s="61">
        <f t="shared" si="66"/>
        <v>8</v>
      </c>
      <c r="U541" s="61">
        <v>0</v>
      </c>
      <c r="V541" s="68">
        <f t="shared" si="67"/>
        <v>37440000</v>
      </c>
      <c r="W541" s="35">
        <f>IF(G541&lt;0,0,G541)</f>
        <v>0</v>
      </c>
    </row>
    <row r="542" spans="1:23" ht="15" customHeight="1" x14ac:dyDescent="0.2">
      <c r="A542" s="59">
        <f>+A541+1</f>
        <v>3</v>
      </c>
      <c r="B542" s="69" t="s">
        <v>598</v>
      </c>
      <c r="C542" s="61"/>
      <c r="D542" s="59">
        <v>1</v>
      </c>
      <c r="E542" s="59" t="s">
        <v>76</v>
      </c>
      <c r="F542" s="70">
        <v>60000000</v>
      </c>
      <c r="G542" s="63">
        <v>12000000</v>
      </c>
      <c r="H542" s="59"/>
      <c r="I542" s="79"/>
      <c r="J542" s="63"/>
      <c r="K542" s="60"/>
      <c r="L542" s="60"/>
      <c r="M542" s="60"/>
      <c r="N542" s="60"/>
      <c r="O542" s="65"/>
      <c r="P542" s="102">
        <v>2010</v>
      </c>
      <c r="Q542" s="61">
        <v>10</v>
      </c>
      <c r="R542" s="66">
        <f t="shared" si="64"/>
        <v>0.1</v>
      </c>
      <c r="S542" s="67">
        <f t="shared" si="65"/>
        <v>6000000</v>
      </c>
      <c r="T542" s="61">
        <f t="shared" si="66"/>
        <v>8</v>
      </c>
      <c r="U542" s="61"/>
      <c r="V542" s="68">
        <f t="shared" si="67"/>
        <v>48000000</v>
      </c>
      <c r="W542" s="35">
        <f>IF(G542&lt;0,0,G542)</f>
        <v>12000000</v>
      </c>
    </row>
    <row r="543" spans="1:23" ht="15" customHeight="1" x14ac:dyDescent="0.2">
      <c r="A543" s="59">
        <v>3</v>
      </c>
      <c r="B543" s="69" t="s">
        <v>599</v>
      </c>
      <c r="C543" s="61"/>
      <c r="D543" s="59">
        <v>1</v>
      </c>
      <c r="E543" s="59" t="s">
        <v>76</v>
      </c>
      <c r="F543" s="62">
        <v>19500000</v>
      </c>
      <c r="G543" s="63">
        <v>0</v>
      </c>
      <c r="H543" s="59"/>
      <c r="I543" s="79"/>
      <c r="J543" s="63"/>
      <c r="K543" s="60"/>
      <c r="L543" s="60"/>
      <c r="M543" s="60"/>
      <c r="N543" s="60"/>
      <c r="O543" s="65"/>
      <c r="P543" s="59">
        <v>2009</v>
      </c>
      <c r="Q543" s="61">
        <v>8</v>
      </c>
      <c r="R543" s="66">
        <f t="shared" si="64"/>
        <v>0.125</v>
      </c>
      <c r="S543" s="67">
        <f t="shared" si="65"/>
        <v>2437500</v>
      </c>
      <c r="T543" s="61">
        <f t="shared" si="66"/>
        <v>9</v>
      </c>
      <c r="U543" s="61"/>
      <c r="V543" s="68">
        <f t="shared" si="67"/>
        <v>21937500</v>
      </c>
      <c r="W543" s="35">
        <f>IF(G543&lt;0,0,G543)</f>
        <v>0</v>
      </c>
    </row>
    <row r="544" spans="1:23" s="84" customFormat="1" x14ac:dyDescent="0.2">
      <c r="A544" s="59">
        <f>+A543+1</f>
        <v>4</v>
      </c>
      <c r="B544" s="78" t="s">
        <v>600</v>
      </c>
      <c r="C544" s="73"/>
      <c r="D544" s="59">
        <v>3</v>
      </c>
      <c r="E544" s="59" t="s">
        <v>76</v>
      </c>
      <c r="F544" s="62">
        <v>21000000</v>
      </c>
      <c r="G544" s="63">
        <v>6300000</v>
      </c>
      <c r="H544" s="59"/>
      <c r="I544" s="79"/>
      <c r="J544" s="63"/>
      <c r="K544" s="60"/>
      <c r="L544" s="60"/>
      <c r="M544" s="60"/>
      <c r="N544" s="80"/>
      <c r="O544" s="65"/>
      <c r="P544" s="59">
        <v>2011</v>
      </c>
      <c r="Q544" s="61">
        <v>10</v>
      </c>
      <c r="R544" s="66">
        <f t="shared" si="64"/>
        <v>0.1</v>
      </c>
      <c r="S544" s="67">
        <f t="shared" si="65"/>
        <v>2100000</v>
      </c>
      <c r="T544" s="61">
        <f t="shared" si="66"/>
        <v>7</v>
      </c>
      <c r="U544" s="61"/>
      <c r="V544" s="68">
        <f t="shared" si="67"/>
        <v>14700000</v>
      </c>
      <c r="W544" s="35">
        <f>IF(G544&lt;0,0,G544)</f>
        <v>6300000</v>
      </c>
    </row>
    <row r="545" spans="1:23" x14ac:dyDescent="0.2">
      <c r="A545" s="59">
        <v>4</v>
      </c>
      <c r="B545" s="69" t="s">
        <v>601</v>
      </c>
      <c r="C545" s="61"/>
      <c r="D545" s="59">
        <v>1</v>
      </c>
      <c r="E545" s="59" t="s">
        <v>87</v>
      </c>
      <c r="F545" s="70">
        <v>38740000</v>
      </c>
      <c r="G545" s="63">
        <v>23244000</v>
      </c>
      <c r="H545" s="59"/>
      <c r="I545" s="64"/>
      <c r="J545" s="63"/>
      <c r="K545" s="61"/>
      <c r="L545" s="61"/>
      <c r="M545" s="61"/>
      <c r="N545" s="61"/>
      <c r="O545" s="75"/>
      <c r="P545" s="59">
        <v>2016</v>
      </c>
      <c r="Q545" s="61">
        <v>5</v>
      </c>
      <c r="R545" s="66">
        <f t="shared" si="64"/>
        <v>0.2</v>
      </c>
      <c r="S545" s="67">
        <f t="shared" si="65"/>
        <v>7748000</v>
      </c>
      <c r="T545" s="61">
        <f t="shared" si="66"/>
        <v>2</v>
      </c>
      <c r="U545" s="61"/>
      <c r="V545" s="68">
        <f t="shared" si="67"/>
        <v>15496000</v>
      </c>
    </row>
    <row r="546" spans="1:23" ht="15" customHeight="1" x14ac:dyDescent="0.2">
      <c r="A546" s="59">
        <f>+A545+1</f>
        <v>5</v>
      </c>
      <c r="B546" s="69" t="s">
        <v>602</v>
      </c>
      <c r="C546" s="61"/>
      <c r="D546" s="59">
        <v>1</v>
      </c>
      <c r="E546" s="59" t="s">
        <v>87</v>
      </c>
      <c r="F546" s="70">
        <v>21835000</v>
      </c>
      <c r="G546" s="63">
        <v>13101000</v>
      </c>
      <c r="H546" s="59"/>
      <c r="I546" s="64"/>
      <c r="J546" s="63"/>
      <c r="K546" s="61"/>
      <c r="L546" s="61"/>
      <c r="M546" s="61"/>
      <c r="N546" s="61"/>
      <c r="O546" s="75"/>
      <c r="P546" s="59">
        <v>2016</v>
      </c>
      <c r="Q546" s="61">
        <v>5</v>
      </c>
      <c r="R546" s="66">
        <f t="shared" si="64"/>
        <v>0.2</v>
      </c>
      <c r="S546" s="67">
        <f t="shared" si="65"/>
        <v>4367000</v>
      </c>
      <c r="T546" s="61">
        <f t="shared" si="66"/>
        <v>2</v>
      </c>
      <c r="U546" s="61"/>
      <c r="V546" s="68">
        <f t="shared" si="67"/>
        <v>8734000</v>
      </c>
    </row>
    <row r="547" spans="1:23" ht="20.25" customHeight="1" x14ac:dyDescent="0.2">
      <c r="A547" s="59">
        <v>5</v>
      </c>
      <c r="B547" s="69" t="s">
        <v>603</v>
      </c>
      <c r="C547" s="61"/>
      <c r="D547" s="59">
        <v>1</v>
      </c>
      <c r="E547" s="59" t="s">
        <v>76</v>
      </c>
      <c r="F547" s="74">
        <v>43598500</v>
      </c>
      <c r="G547" s="63">
        <v>0</v>
      </c>
      <c r="H547" s="59"/>
      <c r="I547" s="64"/>
      <c r="J547" s="63"/>
      <c r="K547" s="60"/>
      <c r="L547" s="60"/>
      <c r="M547" s="60"/>
      <c r="N547" s="60"/>
      <c r="O547" s="65"/>
      <c r="P547" s="59">
        <v>2006</v>
      </c>
      <c r="Q547" s="61">
        <v>5</v>
      </c>
      <c r="R547" s="66">
        <f t="shared" si="64"/>
        <v>0.2</v>
      </c>
      <c r="S547" s="67">
        <f t="shared" si="65"/>
        <v>8719700</v>
      </c>
      <c r="T547" s="61">
        <f t="shared" si="66"/>
        <v>12</v>
      </c>
      <c r="U547" s="61">
        <v>0</v>
      </c>
      <c r="V547" s="68">
        <f t="shared" si="67"/>
        <v>104636400</v>
      </c>
      <c r="W547" s="35">
        <f>IF(G547&lt;0,0,G547)</f>
        <v>0</v>
      </c>
    </row>
    <row r="548" spans="1:23" ht="20.25" customHeight="1" x14ac:dyDescent="0.2">
      <c r="A548" s="59">
        <f>+A547+1</f>
        <v>6</v>
      </c>
      <c r="B548" s="69" t="s">
        <v>604</v>
      </c>
      <c r="C548" s="61"/>
      <c r="D548" s="59">
        <v>1</v>
      </c>
      <c r="E548" s="59" t="s">
        <v>87</v>
      </c>
      <c r="F548" s="62">
        <v>5000000</v>
      </c>
      <c r="G548" s="63">
        <v>0</v>
      </c>
      <c r="H548" s="59"/>
      <c r="I548" s="79"/>
      <c r="J548" s="63"/>
      <c r="K548" s="60"/>
      <c r="L548" s="60"/>
      <c r="M548" s="60"/>
      <c r="N548" s="60"/>
      <c r="O548" s="65"/>
      <c r="P548" s="59">
        <v>2010</v>
      </c>
      <c r="Q548" s="61">
        <v>5</v>
      </c>
      <c r="R548" s="66">
        <f t="shared" si="64"/>
        <v>0.2</v>
      </c>
      <c r="S548" s="67">
        <f t="shared" si="65"/>
        <v>1000000</v>
      </c>
      <c r="T548" s="61">
        <f t="shared" si="66"/>
        <v>8</v>
      </c>
      <c r="U548" s="61">
        <v>0</v>
      </c>
      <c r="V548" s="68">
        <f t="shared" si="67"/>
        <v>8000000</v>
      </c>
      <c r="W548" s="35">
        <f>IF(G548&lt;0,0,G548)</f>
        <v>0</v>
      </c>
    </row>
    <row r="549" spans="1:23" ht="30" customHeight="1" x14ac:dyDescent="0.25">
      <c r="A549" s="59">
        <v>6</v>
      </c>
      <c r="B549" s="90" t="s">
        <v>605</v>
      </c>
      <c r="C549" s="61"/>
      <c r="D549" s="87">
        <v>1</v>
      </c>
      <c r="E549" s="59" t="s">
        <v>87</v>
      </c>
      <c r="F549" s="74">
        <v>65000000</v>
      </c>
      <c r="G549" s="63">
        <v>16250000</v>
      </c>
      <c r="H549" s="59"/>
      <c r="I549" s="64"/>
      <c r="J549" s="63"/>
      <c r="K549" s="88"/>
      <c r="L549" s="88"/>
      <c r="M549" s="88"/>
      <c r="N549" s="88"/>
      <c r="O549" s="88"/>
      <c r="P549" s="59">
        <v>2012</v>
      </c>
      <c r="Q549" s="59">
        <v>8</v>
      </c>
      <c r="R549" s="66">
        <f t="shared" si="64"/>
        <v>0.125</v>
      </c>
      <c r="S549" s="67">
        <f t="shared" si="65"/>
        <v>8125000</v>
      </c>
      <c r="T549" s="61">
        <f t="shared" si="66"/>
        <v>6</v>
      </c>
      <c r="U549" s="61"/>
      <c r="V549" s="68">
        <f t="shared" si="67"/>
        <v>48750000</v>
      </c>
      <c r="W549" s="35">
        <f>IF(G549&lt;0,0,G549)</f>
        <v>16250000</v>
      </c>
    </row>
    <row r="550" spans="1:23" ht="15" customHeight="1" x14ac:dyDescent="0.25">
      <c r="A550" s="59">
        <f>+A549+1</f>
        <v>7</v>
      </c>
      <c r="B550" s="90" t="s">
        <v>606</v>
      </c>
      <c r="C550" s="61"/>
      <c r="D550" s="87">
        <v>1</v>
      </c>
      <c r="E550" s="59" t="s">
        <v>87</v>
      </c>
      <c r="F550" s="74">
        <v>60000000</v>
      </c>
      <c r="G550" s="63">
        <v>15000000</v>
      </c>
      <c r="H550" s="59"/>
      <c r="I550" s="64"/>
      <c r="J550" s="63"/>
      <c r="K550" s="88"/>
      <c r="L550" s="88"/>
      <c r="M550" s="88"/>
      <c r="N550" s="88"/>
      <c r="O550" s="88"/>
      <c r="P550" s="59">
        <v>2012</v>
      </c>
      <c r="Q550" s="59">
        <v>8</v>
      </c>
      <c r="R550" s="66">
        <f t="shared" si="64"/>
        <v>0.125</v>
      </c>
      <c r="S550" s="67">
        <f t="shared" si="65"/>
        <v>7500000</v>
      </c>
      <c r="T550" s="61">
        <f t="shared" si="66"/>
        <v>6</v>
      </c>
      <c r="U550" s="61"/>
      <c r="V550" s="68">
        <f t="shared" si="67"/>
        <v>45000000</v>
      </c>
      <c r="W550" s="35">
        <f>IF(G550&lt;0,0,G550)</f>
        <v>15000000</v>
      </c>
    </row>
    <row r="551" spans="1:23" ht="30" x14ac:dyDescent="0.2">
      <c r="A551" s="59">
        <v>7</v>
      </c>
      <c r="B551" s="69" t="s">
        <v>574</v>
      </c>
      <c r="C551" s="61"/>
      <c r="D551" s="59">
        <v>1</v>
      </c>
      <c r="E551" s="59" t="s">
        <v>87</v>
      </c>
      <c r="F551" s="70">
        <v>24700000</v>
      </c>
      <c r="G551" s="63">
        <v>9880000</v>
      </c>
      <c r="H551" s="59"/>
      <c r="I551" s="79"/>
      <c r="J551" s="63"/>
      <c r="K551" s="60"/>
      <c r="L551" s="60"/>
      <c r="M551" s="60"/>
      <c r="N551" s="100"/>
      <c r="O551" s="65"/>
      <c r="P551" s="59">
        <v>2015</v>
      </c>
      <c r="Q551" s="61">
        <v>5</v>
      </c>
      <c r="R551" s="66">
        <f t="shared" si="64"/>
        <v>0.2</v>
      </c>
      <c r="S551" s="67">
        <f t="shared" si="65"/>
        <v>4940000</v>
      </c>
      <c r="T551" s="61">
        <f t="shared" si="66"/>
        <v>3</v>
      </c>
      <c r="U551" s="118">
        <f>S551</f>
        <v>4940000</v>
      </c>
      <c r="V551" s="68">
        <f t="shared" si="67"/>
        <v>14820000</v>
      </c>
    </row>
    <row r="552" spans="1:23" ht="112.5" customHeight="1" x14ac:dyDescent="0.2">
      <c r="A552" s="59">
        <f>+A551+1</f>
        <v>8</v>
      </c>
      <c r="B552" s="69" t="s">
        <v>607</v>
      </c>
      <c r="C552" s="61"/>
      <c r="D552" s="59">
        <v>1</v>
      </c>
      <c r="E552" s="59" t="s">
        <v>76</v>
      </c>
      <c r="F552" s="74">
        <v>98417000</v>
      </c>
      <c r="G552" s="63">
        <v>0</v>
      </c>
      <c r="H552" s="59"/>
      <c r="I552" s="64"/>
      <c r="J552" s="63"/>
      <c r="K552" s="60"/>
      <c r="L552" s="60"/>
      <c r="M552" s="60"/>
      <c r="N552" s="60"/>
      <c r="O552" s="65"/>
      <c r="P552" s="59">
        <v>2009</v>
      </c>
      <c r="Q552" s="61">
        <v>5</v>
      </c>
      <c r="R552" s="66">
        <f t="shared" si="64"/>
        <v>0.2</v>
      </c>
      <c r="S552" s="67">
        <f t="shared" si="65"/>
        <v>19683400</v>
      </c>
      <c r="T552" s="61">
        <f t="shared" si="66"/>
        <v>9</v>
      </c>
      <c r="U552" s="61">
        <v>0</v>
      </c>
      <c r="V552" s="68">
        <f t="shared" si="67"/>
        <v>177150600</v>
      </c>
      <c r="W552" s="35">
        <f>IF(G552&lt;0,0,G552)</f>
        <v>0</v>
      </c>
    </row>
    <row r="553" spans="1:23" s="72" customFormat="1" x14ac:dyDescent="0.2">
      <c r="A553" s="59">
        <v>8</v>
      </c>
      <c r="B553" s="69" t="s">
        <v>608</v>
      </c>
      <c r="C553" s="61"/>
      <c r="D553" s="59">
        <v>1</v>
      </c>
      <c r="E553" s="59" t="s">
        <v>87</v>
      </c>
      <c r="F553" s="62">
        <v>11500000</v>
      </c>
      <c r="G553" s="63">
        <v>0</v>
      </c>
      <c r="H553" s="59"/>
      <c r="I553" s="79"/>
      <c r="J553" s="63"/>
      <c r="K553" s="60"/>
      <c r="L553" s="60"/>
      <c r="M553" s="60"/>
      <c r="N553" s="60"/>
      <c r="O553" s="65"/>
      <c r="P553" s="59">
        <v>2009</v>
      </c>
      <c r="Q553" s="61">
        <v>8</v>
      </c>
      <c r="R553" s="66">
        <f t="shared" si="64"/>
        <v>0.125</v>
      </c>
      <c r="S553" s="67">
        <f t="shared" si="65"/>
        <v>1437500</v>
      </c>
      <c r="T553" s="61">
        <f t="shared" si="66"/>
        <v>9</v>
      </c>
      <c r="U553" s="61"/>
      <c r="V553" s="68">
        <f t="shared" si="67"/>
        <v>12937500</v>
      </c>
      <c r="W553" s="35">
        <f t="shared" ref="W553:W563" si="68">IF(G553&lt;0,0,G553)</f>
        <v>0</v>
      </c>
    </row>
    <row r="554" spans="1:23" s="72" customFormat="1" ht="21.75" customHeight="1" x14ac:dyDescent="0.2">
      <c r="A554" s="59">
        <f>+A553+1</f>
        <v>9</v>
      </c>
      <c r="B554" s="78" t="s">
        <v>609</v>
      </c>
      <c r="C554" s="61"/>
      <c r="D554" s="59">
        <v>1</v>
      </c>
      <c r="E554" s="59" t="s">
        <v>87</v>
      </c>
      <c r="F554" s="74">
        <v>5400000</v>
      </c>
      <c r="G554" s="63">
        <v>1080000</v>
      </c>
      <c r="H554" s="59"/>
      <c r="I554" s="79"/>
      <c r="J554" s="63"/>
      <c r="K554" s="60"/>
      <c r="L554" s="60"/>
      <c r="M554" s="60"/>
      <c r="N554" s="60"/>
      <c r="O554" s="65"/>
      <c r="P554" s="61">
        <v>2010</v>
      </c>
      <c r="Q554" s="61">
        <v>10</v>
      </c>
      <c r="R554" s="66">
        <f t="shared" si="64"/>
        <v>0.1</v>
      </c>
      <c r="S554" s="67">
        <f t="shared" si="65"/>
        <v>540000</v>
      </c>
      <c r="T554" s="61">
        <f t="shared" si="66"/>
        <v>8</v>
      </c>
      <c r="U554" s="61"/>
      <c r="V554" s="68">
        <f t="shared" si="67"/>
        <v>4320000</v>
      </c>
      <c r="W554" s="35">
        <f t="shared" si="68"/>
        <v>1080000</v>
      </c>
    </row>
    <row r="555" spans="1:23" s="72" customFormat="1" ht="15" customHeight="1" x14ac:dyDescent="0.2">
      <c r="A555" s="59">
        <v>9</v>
      </c>
      <c r="B555" s="69" t="s">
        <v>610</v>
      </c>
      <c r="C555" s="61"/>
      <c r="D555" s="59">
        <v>5</v>
      </c>
      <c r="E555" s="59" t="s">
        <v>87</v>
      </c>
      <c r="F555" s="74">
        <v>40000000</v>
      </c>
      <c r="G555" s="63">
        <v>0</v>
      </c>
      <c r="H555" s="59"/>
      <c r="I555" s="79"/>
      <c r="J555" s="63"/>
      <c r="K555" s="60"/>
      <c r="L555" s="60"/>
      <c r="M555" s="60"/>
      <c r="N555" s="60"/>
      <c r="O555" s="65"/>
      <c r="P555" s="59">
        <v>1999</v>
      </c>
      <c r="Q555" s="61">
        <v>10</v>
      </c>
      <c r="R555" s="66">
        <f t="shared" si="64"/>
        <v>0.1</v>
      </c>
      <c r="S555" s="67">
        <f t="shared" si="65"/>
        <v>4000000</v>
      </c>
      <c r="T555" s="61">
        <f t="shared" si="66"/>
        <v>19</v>
      </c>
      <c r="U555" s="61"/>
      <c r="V555" s="68">
        <f t="shared" si="67"/>
        <v>76000000</v>
      </c>
      <c r="W555" s="35">
        <f t="shared" si="68"/>
        <v>0</v>
      </c>
    </row>
    <row r="556" spans="1:23" s="72" customFormat="1" ht="30" x14ac:dyDescent="0.2">
      <c r="A556" s="59">
        <f>+A555+1</f>
        <v>10</v>
      </c>
      <c r="B556" s="69" t="s">
        <v>611</v>
      </c>
      <c r="C556" s="61"/>
      <c r="D556" s="59">
        <v>1</v>
      </c>
      <c r="E556" s="59" t="s">
        <v>87</v>
      </c>
      <c r="F556" s="62">
        <v>8256000</v>
      </c>
      <c r="G556" s="63">
        <v>0</v>
      </c>
      <c r="H556" s="59"/>
      <c r="I556" s="64"/>
      <c r="J556" s="63"/>
      <c r="K556" s="60"/>
      <c r="L556" s="60"/>
      <c r="M556" s="60"/>
      <c r="N556" s="61"/>
      <c r="O556" s="65"/>
      <c r="P556" s="59">
        <v>1998</v>
      </c>
      <c r="Q556" s="61">
        <v>10</v>
      </c>
      <c r="R556" s="66">
        <f t="shared" si="64"/>
        <v>0.1</v>
      </c>
      <c r="S556" s="67">
        <f t="shared" si="65"/>
        <v>825600</v>
      </c>
      <c r="T556" s="61">
        <f t="shared" si="66"/>
        <v>20</v>
      </c>
      <c r="U556" s="61"/>
      <c r="V556" s="68">
        <f t="shared" si="67"/>
        <v>16512000</v>
      </c>
      <c r="W556" s="35">
        <f t="shared" si="68"/>
        <v>0</v>
      </c>
    </row>
    <row r="557" spans="1:23" s="72" customFormat="1" ht="18.75" customHeight="1" x14ac:dyDescent="0.2">
      <c r="A557" s="59">
        <v>10</v>
      </c>
      <c r="B557" s="69" t="s">
        <v>612</v>
      </c>
      <c r="C557" s="61"/>
      <c r="D557" s="59">
        <v>1</v>
      </c>
      <c r="E557" s="59" t="s">
        <v>76</v>
      </c>
      <c r="F557" s="74">
        <v>5200000</v>
      </c>
      <c r="G557" s="63">
        <v>0</v>
      </c>
      <c r="H557" s="59"/>
      <c r="I557" s="64"/>
      <c r="J557" s="63"/>
      <c r="K557" s="60"/>
      <c r="L557" s="60"/>
      <c r="M557" s="60"/>
      <c r="N557" s="60"/>
      <c r="O557" s="65"/>
      <c r="P557" s="59">
        <v>2001</v>
      </c>
      <c r="Q557" s="61">
        <v>5</v>
      </c>
      <c r="R557" s="66">
        <f t="shared" si="64"/>
        <v>0.2</v>
      </c>
      <c r="S557" s="67">
        <f t="shared" si="65"/>
        <v>1040000</v>
      </c>
      <c r="T557" s="61">
        <f t="shared" si="66"/>
        <v>17</v>
      </c>
      <c r="U557" s="61">
        <v>0</v>
      </c>
      <c r="V557" s="68">
        <f t="shared" si="67"/>
        <v>17680000</v>
      </c>
      <c r="W557" s="35">
        <f t="shared" si="68"/>
        <v>0</v>
      </c>
    </row>
    <row r="558" spans="1:23" s="72" customFormat="1" ht="18.75" customHeight="1" x14ac:dyDescent="0.2">
      <c r="A558" s="59">
        <f>+A557+1</f>
        <v>11</v>
      </c>
      <c r="B558" s="69" t="s">
        <v>613</v>
      </c>
      <c r="C558" s="61"/>
      <c r="D558" s="59">
        <v>1</v>
      </c>
      <c r="E558" s="59" t="s">
        <v>76</v>
      </c>
      <c r="F558" s="74">
        <v>6765000</v>
      </c>
      <c r="G558" s="63">
        <v>0</v>
      </c>
      <c r="H558" s="59"/>
      <c r="I558" s="64"/>
      <c r="J558" s="63"/>
      <c r="K558" s="60"/>
      <c r="L558" s="60"/>
      <c r="M558" s="60"/>
      <c r="N558" s="60"/>
      <c r="O558" s="65"/>
      <c r="P558" s="59">
        <v>2001</v>
      </c>
      <c r="Q558" s="61">
        <v>5</v>
      </c>
      <c r="R558" s="66">
        <f t="shared" si="64"/>
        <v>0.2</v>
      </c>
      <c r="S558" s="67">
        <f t="shared" si="65"/>
        <v>1353000</v>
      </c>
      <c r="T558" s="61">
        <f t="shared" si="66"/>
        <v>17</v>
      </c>
      <c r="U558" s="61">
        <v>0</v>
      </c>
      <c r="V558" s="68">
        <f t="shared" si="67"/>
        <v>23001000</v>
      </c>
      <c r="W558" s="35">
        <f t="shared" si="68"/>
        <v>0</v>
      </c>
    </row>
    <row r="559" spans="1:23" s="72" customFormat="1" ht="15" customHeight="1" x14ac:dyDescent="0.2">
      <c r="A559" s="59">
        <v>11</v>
      </c>
      <c r="B559" s="78" t="s">
        <v>614</v>
      </c>
      <c r="C559" s="61"/>
      <c r="D559" s="59">
        <v>2</v>
      </c>
      <c r="E559" s="59" t="s">
        <v>87</v>
      </c>
      <c r="F559" s="62">
        <v>13000000</v>
      </c>
      <c r="G559" s="63">
        <v>0</v>
      </c>
      <c r="H559" s="59"/>
      <c r="I559" s="79"/>
      <c r="J559" s="63"/>
      <c r="K559" s="60"/>
      <c r="L559" s="60"/>
      <c r="M559" s="60"/>
      <c r="N559" s="60"/>
      <c r="O559" s="65"/>
      <c r="P559" s="59">
        <v>2010</v>
      </c>
      <c r="Q559" s="61">
        <v>5</v>
      </c>
      <c r="R559" s="66">
        <f t="shared" si="64"/>
        <v>0.2</v>
      </c>
      <c r="S559" s="67">
        <f t="shared" si="65"/>
        <v>2600000</v>
      </c>
      <c r="T559" s="61">
        <f t="shared" si="66"/>
        <v>8</v>
      </c>
      <c r="U559" s="61">
        <v>0</v>
      </c>
      <c r="V559" s="68">
        <f t="shared" si="67"/>
        <v>20800000</v>
      </c>
      <c r="W559" s="35">
        <f t="shared" si="68"/>
        <v>0</v>
      </c>
    </row>
    <row r="560" spans="1:23" s="72" customFormat="1" ht="15" customHeight="1" x14ac:dyDescent="0.2">
      <c r="A560" s="59">
        <f>+A559+1</f>
        <v>12</v>
      </c>
      <c r="B560" s="69" t="s">
        <v>615</v>
      </c>
      <c r="C560" s="61"/>
      <c r="D560" s="59">
        <v>1</v>
      </c>
      <c r="E560" s="59" t="s">
        <v>87</v>
      </c>
      <c r="F560" s="62">
        <v>9000000</v>
      </c>
      <c r="G560" s="63">
        <v>0</v>
      </c>
      <c r="H560" s="59"/>
      <c r="I560" s="79"/>
      <c r="J560" s="63"/>
      <c r="K560" s="60"/>
      <c r="L560" s="60"/>
      <c r="M560" s="60"/>
      <c r="N560" s="60"/>
      <c r="O560" s="65"/>
      <c r="P560" s="59">
        <v>2009</v>
      </c>
      <c r="Q560" s="61">
        <v>5</v>
      </c>
      <c r="R560" s="66">
        <f t="shared" si="64"/>
        <v>0.2</v>
      </c>
      <c r="S560" s="67">
        <f t="shared" si="65"/>
        <v>1800000</v>
      </c>
      <c r="T560" s="61">
        <f t="shared" si="66"/>
        <v>9</v>
      </c>
      <c r="U560" s="61">
        <v>0</v>
      </c>
      <c r="V560" s="68">
        <f t="shared" si="67"/>
        <v>16200000</v>
      </c>
      <c r="W560" s="35">
        <f t="shared" si="68"/>
        <v>0</v>
      </c>
    </row>
    <row r="561" spans="1:23" s="72" customFormat="1" ht="15" customHeight="1" x14ac:dyDescent="0.2">
      <c r="A561" s="59">
        <v>12</v>
      </c>
      <c r="B561" s="69" t="s">
        <v>616</v>
      </c>
      <c r="C561" s="61"/>
      <c r="D561" s="59">
        <v>4</v>
      </c>
      <c r="E561" s="59" t="s">
        <v>87</v>
      </c>
      <c r="F561" s="62">
        <v>26800000</v>
      </c>
      <c r="G561" s="63">
        <v>0</v>
      </c>
      <c r="H561" s="59"/>
      <c r="I561" s="79"/>
      <c r="J561" s="63"/>
      <c r="K561" s="60"/>
      <c r="L561" s="60"/>
      <c r="M561" s="60"/>
      <c r="N561" s="60"/>
      <c r="O561" s="65"/>
      <c r="P561" s="61">
        <v>2009</v>
      </c>
      <c r="Q561" s="61">
        <v>5</v>
      </c>
      <c r="R561" s="66">
        <f t="shared" si="64"/>
        <v>0.2</v>
      </c>
      <c r="S561" s="67">
        <f t="shared" si="65"/>
        <v>5360000</v>
      </c>
      <c r="T561" s="61">
        <f t="shared" si="66"/>
        <v>9</v>
      </c>
      <c r="U561" s="61">
        <v>0</v>
      </c>
      <c r="V561" s="68">
        <f t="shared" si="67"/>
        <v>48240000</v>
      </c>
      <c r="W561" s="35">
        <f t="shared" si="68"/>
        <v>0</v>
      </c>
    </row>
    <row r="562" spans="1:23" s="72" customFormat="1" ht="15" customHeight="1" x14ac:dyDescent="0.2">
      <c r="A562" s="59">
        <f>+A561+1</f>
        <v>13</v>
      </c>
      <c r="B562" s="69" t="s">
        <v>617</v>
      </c>
      <c r="C562" s="73"/>
      <c r="D562" s="59">
        <v>1</v>
      </c>
      <c r="E562" s="59" t="s">
        <v>87</v>
      </c>
      <c r="F562" s="74">
        <v>28000000</v>
      </c>
      <c r="G562" s="63">
        <v>0</v>
      </c>
      <c r="H562" s="59"/>
      <c r="I562" s="79"/>
      <c r="J562" s="63"/>
      <c r="K562" s="60"/>
      <c r="L562" s="60"/>
      <c r="M562" s="60"/>
      <c r="N562" s="60"/>
      <c r="O562" s="65"/>
      <c r="P562" s="59">
        <v>1998</v>
      </c>
      <c r="Q562" s="61">
        <v>8</v>
      </c>
      <c r="R562" s="66">
        <f t="shared" si="64"/>
        <v>0.125</v>
      </c>
      <c r="S562" s="67">
        <f t="shared" si="65"/>
        <v>3500000</v>
      </c>
      <c r="T562" s="61">
        <f t="shared" si="66"/>
        <v>20</v>
      </c>
      <c r="U562" s="61"/>
      <c r="V562" s="68">
        <f t="shared" si="67"/>
        <v>70000000</v>
      </c>
      <c r="W562" s="35">
        <f t="shared" si="68"/>
        <v>0</v>
      </c>
    </row>
    <row r="563" spans="1:23" s="72" customFormat="1" ht="15" customHeight="1" x14ac:dyDescent="0.2">
      <c r="A563" s="59">
        <v>13</v>
      </c>
      <c r="B563" s="69" t="s">
        <v>618</v>
      </c>
      <c r="C563" s="61"/>
      <c r="D563" s="59">
        <v>1</v>
      </c>
      <c r="E563" s="59" t="s">
        <v>87</v>
      </c>
      <c r="F563" s="62">
        <v>36000000</v>
      </c>
      <c r="G563" s="63">
        <v>0</v>
      </c>
      <c r="H563" s="59"/>
      <c r="I563" s="79"/>
      <c r="J563" s="63"/>
      <c r="K563" s="60"/>
      <c r="L563" s="60"/>
      <c r="M563" s="60"/>
      <c r="N563" s="60"/>
      <c r="O563" s="65"/>
      <c r="P563" s="59">
        <v>2009</v>
      </c>
      <c r="Q563" s="61">
        <v>8</v>
      </c>
      <c r="R563" s="66">
        <f t="shared" si="64"/>
        <v>0.125</v>
      </c>
      <c r="S563" s="67">
        <f t="shared" si="65"/>
        <v>4500000</v>
      </c>
      <c r="T563" s="61">
        <f t="shared" si="66"/>
        <v>9</v>
      </c>
      <c r="U563" s="61"/>
      <c r="V563" s="68">
        <f t="shared" si="67"/>
        <v>40500000</v>
      </c>
      <c r="W563" s="35">
        <f t="shared" si="68"/>
        <v>0</v>
      </c>
    </row>
    <row r="564" spans="1:23" s="72" customFormat="1" ht="30" x14ac:dyDescent="0.2">
      <c r="A564" s="59">
        <f>+A563+1</f>
        <v>14</v>
      </c>
      <c r="B564" s="69" t="s">
        <v>619</v>
      </c>
      <c r="C564" s="61"/>
      <c r="D564" s="59">
        <v>2</v>
      </c>
      <c r="E564" s="59" t="s">
        <v>87</v>
      </c>
      <c r="F564" s="74">
        <v>50600000</v>
      </c>
      <c r="G564" s="63">
        <v>37950000</v>
      </c>
      <c r="H564" s="59"/>
      <c r="I564" s="64"/>
      <c r="J564" s="63"/>
      <c r="K564" s="60"/>
      <c r="L564" s="60"/>
      <c r="M564" s="60"/>
      <c r="N564" s="60"/>
      <c r="O564" s="65"/>
      <c r="P564" s="59">
        <v>2016</v>
      </c>
      <c r="Q564" s="61">
        <v>8</v>
      </c>
      <c r="R564" s="66">
        <f t="shared" si="64"/>
        <v>0.125</v>
      </c>
      <c r="S564" s="67">
        <f t="shared" si="65"/>
        <v>6325000</v>
      </c>
      <c r="T564" s="61">
        <f t="shared" si="66"/>
        <v>2</v>
      </c>
      <c r="U564" s="61"/>
      <c r="V564" s="68">
        <f t="shared" si="67"/>
        <v>12650000</v>
      </c>
      <c r="W564" s="35"/>
    </row>
    <row r="565" spans="1:23" s="72" customFormat="1" x14ac:dyDescent="0.2">
      <c r="A565" s="59">
        <v>14</v>
      </c>
      <c r="B565" s="69" t="s">
        <v>620</v>
      </c>
      <c r="C565" s="61"/>
      <c r="D565" s="59">
        <v>1</v>
      </c>
      <c r="E565" s="59" t="s">
        <v>87</v>
      </c>
      <c r="F565" s="70">
        <v>12200000</v>
      </c>
      <c r="G565" s="63">
        <v>7625000</v>
      </c>
      <c r="H565" s="59"/>
      <c r="I565" s="79"/>
      <c r="J565" s="63"/>
      <c r="K565" s="60"/>
      <c r="L565" s="60"/>
      <c r="M565" s="60"/>
      <c r="N565" s="100"/>
      <c r="O565" s="65"/>
      <c r="P565" s="59">
        <v>2015</v>
      </c>
      <c r="Q565" s="61">
        <v>8</v>
      </c>
      <c r="R565" s="66">
        <f t="shared" si="64"/>
        <v>0.125</v>
      </c>
      <c r="S565" s="67">
        <f t="shared" si="65"/>
        <v>1525000</v>
      </c>
      <c r="T565" s="61">
        <f t="shared" si="66"/>
        <v>3</v>
      </c>
      <c r="U565" s="61"/>
      <c r="V565" s="68">
        <f t="shared" si="67"/>
        <v>4575000</v>
      </c>
      <c r="W565" s="35"/>
    </row>
    <row r="566" spans="1:23" s="72" customFormat="1" ht="15" customHeight="1" x14ac:dyDescent="0.25">
      <c r="A566" s="59">
        <f>+A565+1</f>
        <v>15</v>
      </c>
      <c r="B566" s="90" t="s">
        <v>621</v>
      </c>
      <c r="C566" s="61"/>
      <c r="D566" s="87">
        <v>1</v>
      </c>
      <c r="E566" s="59" t="s">
        <v>87</v>
      </c>
      <c r="F566" s="74">
        <v>19100000</v>
      </c>
      <c r="G566" s="63">
        <v>15280000</v>
      </c>
      <c r="H566" s="59"/>
      <c r="I566" s="64"/>
      <c r="J566" s="63"/>
      <c r="K566" s="88"/>
      <c r="L566" s="88"/>
      <c r="M566" s="88"/>
      <c r="N566" s="88"/>
      <c r="O566" s="88"/>
      <c r="P566" s="59">
        <v>2017</v>
      </c>
      <c r="Q566" s="59">
        <v>5</v>
      </c>
      <c r="R566" s="66">
        <f t="shared" si="64"/>
        <v>0.2</v>
      </c>
      <c r="S566" s="67">
        <f t="shared" si="65"/>
        <v>3820000</v>
      </c>
      <c r="T566" s="61">
        <f t="shared" si="66"/>
        <v>1</v>
      </c>
      <c r="U566" s="61"/>
      <c r="V566" s="68">
        <f t="shared" si="67"/>
        <v>3820000</v>
      </c>
      <c r="W566" s="35"/>
    </row>
    <row r="567" spans="1:23" s="72" customFormat="1" ht="20.25" customHeight="1" x14ac:dyDescent="0.2">
      <c r="A567" s="59">
        <v>15</v>
      </c>
      <c r="B567" s="78" t="s">
        <v>622</v>
      </c>
      <c r="C567" s="61"/>
      <c r="D567" s="59">
        <v>1</v>
      </c>
      <c r="E567" s="59" t="s">
        <v>87</v>
      </c>
      <c r="F567" s="62">
        <v>11650000</v>
      </c>
      <c r="G567" s="63">
        <v>3495000</v>
      </c>
      <c r="H567" s="59"/>
      <c r="I567" s="79"/>
      <c r="J567" s="63"/>
      <c r="K567" s="60"/>
      <c r="L567" s="60"/>
      <c r="M567" s="60"/>
      <c r="N567" s="60"/>
      <c r="O567" s="65"/>
      <c r="P567" s="61">
        <v>2011</v>
      </c>
      <c r="Q567" s="61">
        <v>10</v>
      </c>
      <c r="R567" s="66">
        <f t="shared" si="64"/>
        <v>0.1</v>
      </c>
      <c r="S567" s="67">
        <f t="shared" si="65"/>
        <v>1165000</v>
      </c>
      <c r="T567" s="61">
        <f t="shared" si="66"/>
        <v>7</v>
      </c>
      <c r="U567" s="61"/>
      <c r="V567" s="68">
        <f t="shared" si="67"/>
        <v>8155000</v>
      </c>
      <c r="W567" s="35">
        <f t="shared" ref="W567:W579" si="69">IF(G567&lt;0,0,G567)</f>
        <v>3495000</v>
      </c>
    </row>
    <row r="568" spans="1:23" s="72" customFormat="1" x14ac:dyDescent="0.2">
      <c r="A568" s="59">
        <f>+A567+1</f>
        <v>16</v>
      </c>
      <c r="B568" s="69" t="s">
        <v>623</v>
      </c>
      <c r="C568" s="61"/>
      <c r="D568" s="59">
        <v>1</v>
      </c>
      <c r="E568" s="59" t="s">
        <v>87</v>
      </c>
      <c r="F568" s="62">
        <v>9600000</v>
      </c>
      <c r="G568" s="63">
        <v>3600000</v>
      </c>
      <c r="H568" s="59"/>
      <c r="I568" s="79"/>
      <c r="J568" s="63"/>
      <c r="K568" s="60"/>
      <c r="L568" s="60"/>
      <c r="M568" s="60"/>
      <c r="N568" s="60"/>
      <c r="O568" s="65"/>
      <c r="P568" s="59">
        <v>2013</v>
      </c>
      <c r="Q568" s="61">
        <v>8</v>
      </c>
      <c r="R568" s="66">
        <f t="shared" si="64"/>
        <v>0.125</v>
      </c>
      <c r="S568" s="67">
        <f t="shared" si="65"/>
        <v>1200000</v>
      </c>
      <c r="T568" s="61">
        <f t="shared" si="66"/>
        <v>5</v>
      </c>
      <c r="U568" s="61"/>
      <c r="V568" s="68">
        <f t="shared" si="67"/>
        <v>6000000</v>
      </c>
      <c r="W568" s="35">
        <f t="shared" si="69"/>
        <v>3600000</v>
      </c>
    </row>
    <row r="569" spans="1:23" s="72" customFormat="1" x14ac:dyDescent="0.2">
      <c r="A569" s="59">
        <v>16</v>
      </c>
      <c r="B569" s="69" t="s">
        <v>624</v>
      </c>
      <c r="C569" s="61"/>
      <c r="D569" s="59">
        <v>1</v>
      </c>
      <c r="E569" s="59" t="s">
        <v>87</v>
      </c>
      <c r="F569" s="74">
        <v>16500000</v>
      </c>
      <c r="G569" s="63">
        <v>2062500</v>
      </c>
      <c r="H569" s="59"/>
      <c r="I569" s="79"/>
      <c r="J569" s="63"/>
      <c r="K569" s="60"/>
      <c r="L569" s="60"/>
      <c r="M569" s="60"/>
      <c r="N569" s="60"/>
      <c r="O569" s="65"/>
      <c r="P569" s="59">
        <v>2011</v>
      </c>
      <c r="Q569" s="61">
        <v>8</v>
      </c>
      <c r="R569" s="66">
        <f t="shared" si="64"/>
        <v>0.125</v>
      </c>
      <c r="S569" s="67">
        <f t="shared" si="65"/>
        <v>2062500</v>
      </c>
      <c r="T569" s="61">
        <f t="shared" si="66"/>
        <v>7</v>
      </c>
      <c r="U569" s="61"/>
      <c r="V569" s="68">
        <f t="shared" si="67"/>
        <v>14437500</v>
      </c>
      <c r="W569" s="35">
        <f t="shared" si="69"/>
        <v>2062500</v>
      </c>
    </row>
    <row r="570" spans="1:23" s="72" customFormat="1" ht="30" x14ac:dyDescent="0.2">
      <c r="A570" s="59">
        <f>+A569+1</f>
        <v>17</v>
      </c>
      <c r="B570" s="69" t="s">
        <v>625</v>
      </c>
      <c r="C570" s="61"/>
      <c r="D570" s="59">
        <v>4</v>
      </c>
      <c r="E570" s="59" t="s">
        <v>87</v>
      </c>
      <c r="F570" s="74">
        <v>43200000</v>
      </c>
      <c r="G570" s="63">
        <v>0</v>
      </c>
      <c r="H570" s="59"/>
      <c r="I570" s="64"/>
      <c r="J570" s="63"/>
      <c r="K570" s="60"/>
      <c r="L570" s="60"/>
      <c r="M570" s="60"/>
      <c r="N570" s="60"/>
      <c r="O570" s="65"/>
      <c r="P570" s="59">
        <v>2009</v>
      </c>
      <c r="Q570" s="61">
        <v>8</v>
      </c>
      <c r="R570" s="66">
        <f t="shared" si="64"/>
        <v>0.125</v>
      </c>
      <c r="S570" s="67">
        <f t="shared" si="65"/>
        <v>5400000</v>
      </c>
      <c r="T570" s="61">
        <f t="shared" si="66"/>
        <v>9</v>
      </c>
      <c r="U570" s="61"/>
      <c r="V570" s="68">
        <f t="shared" si="67"/>
        <v>48600000</v>
      </c>
      <c r="W570" s="35">
        <f t="shared" si="69"/>
        <v>0</v>
      </c>
    </row>
    <row r="571" spans="1:23" s="72" customFormat="1" ht="15" customHeight="1" x14ac:dyDescent="0.2">
      <c r="A571" s="59">
        <v>17</v>
      </c>
      <c r="B571" s="69" t="s">
        <v>626</v>
      </c>
      <c r="C571" s="61"/>
      <c r="D571" s="59">
        <v>7</v>
      </c>
      <c r="E571" s="59" t="s">
        <v>87</v>
      </c>
      <c r="F571" s="62">
        <v>90300000</v>
      </c>
      <c r="G571" s="63">
        <v>0</v>
      </c>
      <c r="H571" s="59"/>
      <c r="I571" s="64"/>
      <c r="J571" s="63"/>
      <c r="K571" s="60"/>
      <c r="L571" s="60"/>
      <c r="M571" s="60"/>
      <c r="N571" s="60"/>
      <c r="O571" s="65"/>
      <c r="P571" s="59">
        <v>2009</v>
      </c>
      <c r="Q571" s="61">
        <v>8</v>
      </c>
      <c r="R571" s="66">
        <f t="shared" si="64"/>
        <v>0.125</v>
      </c>
      <c r="S571" s="67">
        <f t="shared" si="65"/>
        <v>11287500</v>
      </c>
      <c r="T571" s="61">
        <f t="shared" si="66"/>
        <v>9</v>
      </c>
      <c r="U571" s="61"/>
      <c r="V571" s="68">
        <f t="shared" si="67"/>
        <v>101587500</v>
      </c>
      <c r="W571" s="35">
        <f t="shared" si="69"/>
        <v>0</v>
      </c>
    </row>
    <row r="572" spans="1:23" s="72" customFormat="1" ht="15" customHeight="1" x14ac:dyDescent="0.2">
      <c r="A572" s="59">
        <f>+A571+1</f>
        <v>18</v>
      </c>
      <c r="B572" s="69" t="s">
        <v>627</v>
      </c>
      <c r="C572" s="61"/>
      <c r="D572" s="59">
        <v>1</v>
      </c>
      <c r="E572" s="59" t="s">
        <v>87</v>
      </c>
      <c r="F572" s="74">
        <v>11880000</v>
      </c>
      <c r="G572" s="63">
        <v>0</v>
      </c>
      <c r="H572" s="59"/>
      <c r="I572" s="64"/>
      <c r="J572" s="63"/>
      <c r="K572" s="60"/>
      <c r="L572" s="60"/>
      <c r="M572" s="60"/>
      <c r="N572" s="60"/>
      <c r="O572" s="65"/>
      <c r="P572" s="59">
        <v>2006</v>
      </c>
      <c r="Q572" s="61">
        <v>8</v>
      </c>
      <c r="R572" s="66">
        <f t="shared" si="64"/>
        <v>0.125</v>
      </c>
      <c r="S572" s="67">
        <f t="shared" si="65"/>
        <v>1485000</v>
      </c>
      <c r="T572" s="61">
        <f t="shared" si="66"/>
        <v>12</v>
      </c>
      <c r="U572" s="61"/>
      <c r="V572" s="68">
        <f t="shared" si="67"/>
        <v>17820000</v>
      </c>
      <c r="W572" s="35">
        <f t="shared" si="69"/>
        <v>0</v>
      </c>
    </row>
    <row r="573" spans="1:23" s="72" customFormat="1" ht="30" x14ac:dyDescent="0.2">
      <c r="A573" s="59">
        <v>18</v>
      </c>
      <c r="B573" s="69" t="s">
        <v>628</v>
      </c>
      <c r="C573" s="61"/>
      <c r="D573" s="59">
        <v>2</v>
      </c>
      <c r="E573" s="59" t="s">
        <v>87</v>
      </c>
      <c r="F573" s="74">
        <v>23760000</v>
      </c>
      <c r="G573" s="63">
        <v>0</v>
      </c>
      <c r="H573" s="59"/>
      <c r="I573" s="64"/>
      <c r="J573" s="63"/>
      <c r="K573" s="60"/>
      <c r="L573" s="60"/>
      <c r="M573" s="60"/>
      <c r="N573" s="60"/>
      <c r="O573" s="65"/>
      <c r="P573" s="61">
        <v>2006</v>
      </c>
      <c r="Q573" s="61">
        <v>8</v>
      </c>
      <c r="R573" s="66">
        <f t="shared" si="64"/>
        <v>0.125</v>
      </c>
      <c r="S573" s="67">
        <f t="shared" si="65"/>
        <v>2970000</v>
      </c>
      <c r="T573" s="61">
        <f t="shared" si="66"/>
        <v>12</v>
      </c>
      <c r="U573" s="61"/>
      <c r="V573" s="68">
        <f t="shared" si="67"/>
        <v>35640000</v>
      </c>
      <c r="W573" s="35">
        <f t="shared" si="69"/>
        <v>0</v>
      </c>
    </row>
    <row r="574" spans="1:23" s="72" customFormat="1" x14ac:dyDescent="0.2">
      <c r="A574" s="59">
        <f>+A573+1</f>
        <v>19</v>
      </c>
      <c r="B574" s="69" t="s">
        <v>629</v>
      </c>
      <c r="C574" s="61"/>
      <c r="D574" s="59">
        <v>1</v>
      </c>
      <c r="E574" s="59" t="s">
        <v>87</v>
      </c>
      <c r="F574" s="62">
        <v>19000000</v>
      </c>
      <c r="G574" s="63">
        <v>0</v>
      </c>
      <c r="H574" s="59"/>
      <c r="I574" s="79"/>
      <c r="J574" s="63"/>
      <c r="K574" s="60"/>
      <c r="L574" s="60"/>
      <c r="M574" s="60"/>
      <c r="N574" s="60"/>
      <c r="O574" s="65"/>
      <c r="P574" s="59">
        <v>2009</v>
      </c>
      <c r="Q574" s="61">
        <v>8</v>
      </c>
      <c r="R574" s="66">
        <f t="shared" si="64"/>
        <v>0.125</v>
      </c>
      <c r="S574" s="67">
        <f t="shared" si="65"/>
        <v>2375000</v>
      </c>
      <c r="T574" s="61">
        <f t="shared" si="66"/>
        <v>9</v>
      </c>
      <c r="U574" s="61"/>
      <c r="V574" s="68">
        <f t="shared" si="67"/>
        <v>21375000</v>
      </c>
      <c r="W574" s="35">
        <f t="shared" si="69"/>
        <v>0</v>
      </c>
    </row>
    <row r="575" spans="1:23" s="72" customFormat="1" ht="15" customHeight="1" x14ac:dyDescent="0.2">
      <c r="A575" s="59">
        <v>19</v>
      </c>
      <c r="B575" s="78" t="s">
        <v>630</v>
      </c>
      <c r="C575" s="61"/>
      <c r="D575" s="59">
        <v>1</v>
      </c>
      <c r="E575" s="59" t="s">
        <v>87</v>
      </c>
      <c r="F575" s="62">
        <v>33500000</v>
      </c>
      <c r="G575" s="63">
        <v>10050000</v>
      </c>
      <c r="H575" s="59"/>
      <c r="I575" s="79"/>
      <c r="J575" s="63"/>
      <c r="K575" s="60"/>
      <c r="L575" s="60"/>
      <c r="M575" s="60"/>
      <c r="N575" s="60"/>
      <c r="O575" s="65"/>
      <c r="P575" s="59">
        <v>2011</v>
      </c>
      <c r="Q575" s="61">
        <v>10</v>
      </c>
      <c r="R575" s="66">
        <f t="shared" si="64"/>
        <v>0.1</v>
      </c>
      <c r="S575" s="67">
        <f t="shared" si="65"/>
        <v>3350000</v>
      </c>
      <c r="T575" s="61">
        <f t="shared" si="66"/>
        <v>7</v>
      </c>
      <c r="U575" s="61"/>
      <c r="V575" s="68">
        <f t="shared" si="67"/>
        <v>23450000</v>
      </c>
      <c r="W575" s="35">
        <f t="shared" si="69"/>
        <v>10050000</v>
      </c>
    </row>
    <row r="576" spans="1:23" s="72" customFormat="1" ht="15" customHeight="1" x14ac:dyDescent="0.2">
      <c r="A576" s="59">
        <f>+A575+1</f>
        <v>20</v>
      </c>
      <c r="B576" s="69" t="s">
        <v>631</v>
      </c>
      <c r="C576" s="73"/>
      <c r="D576" s="59">
        <v>5</v>
      </c>
      <c r="E576" s="59" t="s">
        <v>87</v>
      </c>
      <c r="F576" s="62">
        <v>37500000</v>
      </c>
      <c r="G576" s="63">
        <v>3750000</v>
      </c>
      <c r="H576" s="59"/>
      <c r="I576" s="79"/>
      <c r="J576" s="63"/>
      <c r="K576" s="60"/>
      <c r="L576" s="60"/>
      <c r="M576" s="60"/>
      <c r="N576" s="80"/>
      <c r="O576" s="65"/>
      <c r="P576" s="59">
        <v>2009</v>
      </c>
      <c r="Q576" s="61">
        <v>10</v>
      </c>
      <c r="R576" s="66">
        <f t="shared" si="64"/>
        <v>0.1</v>
      </c>
      <c r="S576" s="67">
        <f t="shared" si="65"/>
        <v>3750000</v>
      </c>
      <c r="T576" s="61">
        <f t="shared" si="66"/>
        <v>9</v>
      </c>
      <c r="U576" s="61"/>
      <c r="V576" s="68">
        <f t="shared" si="67"/>
        <v>33750000</v>
      </c>
      <c r="W576" s="35">
        <f t="shared" si="69"/>
        <v>3750000</v>
      </c>
    </row>
    <row r="577" spans="1:23" s="72" customFormat="1" ht="15" customHeight="1" x14ac:dyDescent="0.2">
      <c r="A577" s="59">
        <v>20</v>
      </c>
      <c r="B577" s="69" t="s">
        <v>632</v>
      </c>
      <c r="C577" s="61"/>
      <c r="D577" s="59">
        <v>1</v>
      </c>
      <c r="E577" s="59" t="s">
        <v>87</v>
      </c>
      <c r="F577" s="62">
        <v>8950000</v>
      </c>
      <c r="G577" s="63">
        <v>0</v>
      </c>
      <c r="H577" s="59"/>
      <c r="I577" s="79"/>
      <c r="J577" s="63"/>
      <c r="K577" s="60"/>
      <c r="L577" s="60"/>
      <c r="M577" s="60"/>
      <c r="N577" s="60"/>
      <c r="O577" s="65"/>
      <c r="P577" s="59">
        <v>2010</v>
      </c>
      <c r="Q577" s="61">
        <v>8</v>
      </c>
      <c r="R577" s="66">
        <f t="shared" si="64"/>
        <v>0.125</v>
      </c>
      <c r="S577" s="67">
        <f t="shared" si="65"/>
        <v>1118750</v>
      </c>
      <c r="T577" s="61">
        <f t="shared" si="66"/>
        <v>8</v>
      </c>
      <c r="U577" s="61"/>
      <c r="V577" s="68">
        <f t="shared" si="67"/>
        <v>8950000</v>
      </c>
      <c r="W577" s="35">
        <f t="shared" si="69"/>
        <v>0</v>
      </c>
    </row>
    <row r="578" spans="1:23" s="72" customFormat="1" ht="15" customHeight="1" x14ac:dyDescent="0.2">
      <c r="A578" s="59">
        <f>+A577+1</f>
        <v>21</v>
      </c>
      <c r="B578" s="69" t="s">
        <v>633</v>
      </c>
      <c r="C578" s="61"/>
      <c r="D578" s="59">
        <v>1</v>
      </c>
      <c r="E578" s="59" t="s">
        <v>87</v>
      </c>
      <c r="F578" s="62">
        <v>5000000</v>
      </c>
      <c r="G578" s="63">
        <v>0</v>
      </c>
      <c r="H578" s="59"/>
      <c r="I578" s="79"/>
      <c r="J578" s="63"/>
      <c r="K578" s="60"/>
      <c r="L578" s="60"/>
      <c r="M578" s="60"/>
      <c r="N578" s="60"/>
      <c r="O578" s="65"/>
      <c r="P578" s="59">
        <v>2010</v>
      </c>
      <c r="Q578" s="61">
        <v>5</v>
      </c>
      <c r="R578" s="66">
        <f t="shared" si="64"/>
        <v>0.2</v>
      </c>
      <c r="S578" s="67">
        <f t="shared" si="65"/>
        <v>1000000</v>
      </c>
      <c r="T578" s="61">
        <f t="shared" si="66"/>
        <v>8</v>
      </c>
      <c r="U578" s="61">
        <v>0</v>
      </c>
      <c r="V578" s="68">
        <f t="shared" si="67"/>
        <v>8000000</v>
      </c>
      <c r="W578" s="35">
        <f t="shared" si="69"/>
        <v>0</v>
      </c>
    </row>
    <row r="579" spans="1:23" s="72" customFormat="1" ht="15" customHeight="1" x14ac:dyDescent="0.2">
      <c r="A579" s="59">
        <v>21</v>
      </c>
      <c r="B579" s="69" t="s">
        <v>634</v>
      </c>
      <c r="C579" s="61"/>
      <c r="D579" s="59">
        <v>1</v>
      </c>
      <c r="E579" s="59" t="s">
        <v>87</v>
      </c>
      <c r="F579" s="62">
        <v>8584000</v>
      </c>
      <c r="G579" s="63">
        <v>0</v>
      </c>
      <c r="H579" s="59"/>
      <c r="I579" s="79"/>
      <c r="J579" s="63"/>
      <c r="K579" s="60"/>
      <c r="L579" s="60"/>
      <c r="M579" s="60"/>
      <c r="N579" s="60"/>
      <c r="O579" s="65"/>
      <c r="P579" s="59">
        <v>2009</v>
      </c>
      <c r="Q579" s="61">
        <v>5</v>
      </c>
      <c r="R579" s="66">
        <f t="shared" si="64"/>
        <v>0.2</v>
      </c>
      <c r="S579" s="67">
        <f t="shared" si="65"/>
        <v>1716800</v>
      </c>
      <c r="T579" s="61">
        <f t="shared" si="66"/>
        <v>9</v>
      </c>
      <c r="U579" s="61">
        <v>0</v>
      </c>
      <c r="V579" s="68">
        <f t="shared" si="67"/>
        <v>15451200</v>
      </c>
      <c r="W579" s="35">
        <f t="shared" si="69"/>
        <v>0</v>
      </c>
    </row>
    <row r="580" spans="1:23" s="72" customFormat="1" ht="15" customHeight="1" x14ac:dyDescent="0.25">
      <c r="A580" s="59">
        <f>+A579+1</f>
        <v>22</v>
      </c>
      <c r="B580" s="92" t="s">
        <v>635</v>
      </c>
      <c r="C580" s="87"/>
      <c r="D580" s="59">
        <v>1</v>
      </c>
      <c r="E580" s="59" t="s">
        <v>87</v>
      </c>
      <c r="F580" s="93">
        <v>9500000</v>
      </c>
      <c r="G580" s="63">
        <v>1900000</v>
      </c>
      <c r="H580" s="59"/>
      <c r="I580" s="94"/>
      <c r="J580" s="63"/>
      <c r="K580" s="69"/>
      <c r="L580" s="69"/>
      <c r="M580" s="69"/>
      <c r="N580" s="69"/>
      <c r="O580" s="69"/>
      <c r="P580" s="59">
        <v>2014</v>
      </c>
      <c r="Q580" s="59">
        <v>5</v>
      </c>
      <c r="R580" s="66">
        <f t="shared" si="64"/>
        <v>0.2</v>
      </c>
      <c r="S580" s="67">
        <f t="shared" si="65"/>
        <v>1900000</v>
      </c>
      <c r="T580" s="61">
        <f t="shared" si="66"/>
        <v>4</v>
      </c>
      <c r="U580" s="61"/>
      <c r="V580" s="68">
        <f t="shared" si="67"/>
        <v>7600000</v>
      </c>
      <c r="W580" s="71"/>
    </row>
    <row r="581" spans="1:23" s="72" customFormat="1" ht="15" customHeight="1" x14ac:dyDescent="0.25">
      <c r="A581" s="59">
        <v>22</v>
      </c>
      <c r="B581" s="90" t="s">
        <v>636</v>
      </c>
      <c r="C581" s="87"/>
      <c r="D581" s="87">
        <v>1</v>
      </c>
      <c r="E581" s="59" t="s">
        <v>87</v>
      </c>
      <c r="F581" s="91">
        <v>9498500</v>
      </c>
      <c r="G581" s="63">
        <v>1899700</v>
      </c>
      <c r="H581" s="87"/>
      <c r="I581" s="64"/>
      <c r="J581" s="63"/>
      <c r="K581" s="88"/>
      <c r="L581" s="88"/>
      <c r="M581" s="88"/>
      <c r="N581" s="88"/>
      <c r="O581" s="88"/>
      <c r="P581" s="59">
        <v>2014</v>
      </c>
      <c r="Q581" s="59">
        <v>5</v>
      </c>
      <c r="R581" s="66">
        <f t="shared" si="64"/>
        <v>0.2</v>
      </c>
      <c r="S581" s="67">
        <f t="shared" si="65"/>
        <v>1899700</v>
      </c>
      <c r="T581" s="61">
        <f t="shared" si="66"/>
        <v>4</v>
      </c>
      <c r="U581" s="61"/>
      <c r="V581" s="68">
        <f t="shared" si="67"/>
        <v>7598800</v>
      </c>
      <c r="W581" s="35"/>
    </row>
    <row r="582" spans="1:23" s="72" customFormat="1" ht="15" customHeight="1" x14ac:dyDescent="0.2">
      <c r="A582" s="59">
        <f>+A581+1</f>
        <v>23</v>
      </c>
      <c r="B582" s="69" t="s">
        <v>637</v>
      </c>
      <c r="C582" s="61"/>
      <c r="D582" s="59">
        <v>1</v>
      </c>
      <c r="E582" s="59" t="s">
        <v>87</v>
      </c>
      <c r="F582" s="74">
        <v>15000000</v>
      </c>
      <c r="G582" s="63">
        <v>0</v>
      </c>
      <c r="H582" s="59"/>
      <c r="I582" s="64"/>
      <c r="J582" s="63"/>
      <c r="K582" s="60"/>
      <c r="L582" s="60"/>
      <c r="M582" s="60"/>
      <c r="N582" s="60"/>
      <c r="O582" s="65"/>
      <c r="P582" s="59">
        <v>2009</v>
      </c>
      <c r="Q582" s="61">
        <v>5</v>
      </c>
      <c r="R582" s="66">
        <f t="shared" si="64"/>
        <v>0.2</v>
      </c>
      <c r="S582" s="67">
        <f t="shared" si="65"/>
        <v>3000000</v>
      </c>
      <c r="T582" s="61">
        <f t="shared" si="66"/>
        <v>9</v>
      </c>
      <c r="U582" s="61">
        <v>0</v>
      </c>
      <c r="V582" s="68">
        <f t="shared" si="67"/>
        <v>27000000</v>
      </c>
      <c r="W582" s="35">
        <f>IF(G582&lt;0,0,G582)</f>
        <v>0</v>
      </c>
    </row>
    <row r="583" spans="1:23" s="72" customFormat="1" ht="15" customHeight="1" x14ac:dyDescent="0.2">
      <c r="A583" s="59">
        <v>23</v>
      </c>
      <c r="B583" s="69" t="s">
        <v>638</v>
      </c>
      <c r="C583" s="61"/>
      <c r="D583" s="59">
        <v>1</v>
      </c>
      <c r="E583" s="59" t="s">
        <v>87</v>
      </c>
      <c r="F583" s="74">
        <v>9799999</v>
      </c>
      <c r="G583" s="63">
        <v>0</v>
      </c>
      <c r="H583" s="59"/>
      <c r="I583" s="64"/>
      <c r="J583" s="63"/>
      <c r="K583" s="60"/>
      <c r="L583" s="60"/>
      <c r="M583" s="60"/>
      <c r="N583" s="60"/>
      <c r="O583" s="65"/>
      <c r="P583" s="59">
        <v>2013</v>
      </c>
      <c r="Q583" s="61">
        <v>5</v>
      </c>
      <c r="R583" s="66">
        <f t="shared" si="64"/>
        <v>0.2</v>
      </c>
      <c r="S583" s="67">
        <f t="shared" si="65"/>
        <v>1959999.8</v>
      </c>
      <c r="T583" s="61">
        <f t="shared" si="66"/>
        <v>5</v>
      </c>
      <c r="U583" s="61"/>
      <c r="V583" s="68">
        <f t="shared" si="67"/>
        <v>9799999</v>
      </c>
      <c r="W583" s="35">
        <f>IF(G583&lt;0,0,G583)</f>
        <v>0</v>
      </c>
    </row>
    <row r="584" spans="1:23" s="72" customFormat="1" ht="15" customHeight="1" x14ac:dyDescent="0.2">
      <c r="A584" s="59">
        <f>+A583+1</f>
        <v>24</v>
      </c>
      <c r="B584" s="69" t="s">
        <v>639</v>
      </c>
      <c r="C584" s="61"/>
      <c r="D584" s="59">
        <v>1</v>
      </c>
      <c r="E584" s="59" t="s">
        <v>87</v>
      </c>
      <c r="F584" s="74">
        <v>9970000</v>
      </c>
      <c r="G584" s="63">
        <v>3988000</v>
      </c>
      <c r="H584" s="59"/>
      <c r="I584" s="64"/>
      <c r="J584" s="63"/>
      <c r="K584" s="60"/>
      <c r="L584" s="60"/>
      <c r="M584" s="60"/>
      <c r="N584" s="60"/>
      <c r="O584" s="65"/>
      <c r="P584" s="59">
        <v>2015</v>
      </c>
      <c r="Q584" s="61">
        <v>5</v>
      </c>
      <c r="R584" s="66">
        <f t="shared" si="64"/>
        <v>0.2</v>
      </c>
      <c r="S584" s="67">
        <f t="shared" si="65"/>
        <v>1994000</v>
      </c>
      <c r="T584" s="61">
        <f t="shared" si="66"/>
        <v>3</v>
      </c>
      <c r="U584" s="61"/>
      <c r="V584" s="68">
        <f t="shared" si="67"/>
        <v>5982000</v>
      </c>
      <c r="W584" s="35"/>
    </row>
    <row r="585" spans="1:23" s="72" customFormat="1" ht="15" customHeight="1" x14ac:dyDescent="0.2">
      <c r="A585" s="59">
        <v>24</v>
      </c>
      <c r="B585" s="69" t="s">
        <v>640</v>
      </c>
      <c r="C585" s="61"/>
      <c r="D585" s="59">
        <v>9</v>
      </c>
      <c r="E585" s="59" t="s">
        <v>87</v>
      </c>
      <c r="F585" s="62">
        <v>57950000</v>
      </c>
      <c r="G585" s="63">
        <v>0</v>
      </c>
      <c r="H585" s="59"/>
      <c r="I585" s="64"/>
      <c r="J585" s="63"/>
      <c r="K585" s="60"/>
      <c r="L585" s="60"/>
      <c r="M585" s="60"/>
      <c r="N585" s="60"/>
      <c r="O585" s="65"/>
      <c r="P585" s="59">
        <v>2007</v>
      </c>
      <c r="Q585" s="61">
        <v>5</v>
      </c>
      <c r="R585" s="66">
        <f t="shared" si="64"/>
        <v>0.2</v>
      </c>
      <c r="S585" s="67">
        <f t="shared" si="65"/>
        <v>11590000</v>
      </c>
      <c r="T585" s="61">
        <f t="shared" si="66"/>
        <v>11</v>
      </c>
      <c r="U585" s="61">
        <v>0</v>
      </c>
      <c r="V585" s="68">
        <f t="shared" si="67"/>
        <v>127490000</v>
      </c>
      <c r="W585" s="35">
        <f>IF(G585&lt;0,0,G585)</f>
        <v>0</v>
      </c>
    </row>
    <row r="586" spans="1:23" x14ac:dyDescent="0.2">
      <c r="A586" s="59">
        <f>+A585+1</f>
        <v>25</v>
      </c>
      <c r="B586" s="69" t="s">
        <v>641</v>
      </c>
      <c r="C586" s="61"/>
      <c r="D586" s="59">
        <v>1</v>
      </c>
      <c r="E586" s="59" t="s">
        <v>87</v>
      </c>
      <c r="F586" s="62">
        <v>23000000</v>
      </c>
      <c r="G586" s="63">
        <v>0</v>
      </c>
      <c r="H586" s="59"/>
      <c r="I586" s="64"/>
      <c r="J586" s="63"/>
      <c r="K586" s="60"/>
      <c r="L586" s="60"/>
      <c r="M586" s="60"/>
      <c r="N586" s="60"/>
      <c r="O586" s="65"/>
      <c r="P586" s="59">
        <v>2008</v>
      </c>
      <c r="Q586" s="61">
        <v>5</v>
      </c>
      <c r="R586" s="66">
        <f t="shared" si="64"/>
        <v>0.2</v>
      </c>
      <c r="S586" s="67">
        <f t="shared" si="65"/>
        <v>4600000</v>
      </c>
      <c r="T586" s="61">
        <f t="shared" si="66"/>
        <v>10</v>
      </c>
      <c r="U586" s="61">
        <v>0</v>
      </c>
      <c r="V586" s="68">
        <f t="shared" si="67"/>
        <v>46000000</v>
      </c>
      <c r="W586" s="35">
        <f>IF(G586&lt;0,0,G586)</f>
        <v>0</v>
      </c>
    </row>
    <row r="587" spans="1:23" x14ac:dyDescent="0.2">
      <c r="A587" s="59">
        <v>25</v>
      </c>
      <c r="B587" s="69" t="s">
        <v>274</v>
      </c>
      <c r="C587" s="61"/>
      <c r="D587" s="59">
        <v>7</v>
      </c>
      <c r="E587" s="59" t="s">
        <v>87</v>
      </c>
      <c r="F587" s="62">
        <v>45500000</v>
      </c>
      <c r="G587" s="63">
        <v>0</v>
      </c>
      <c r="H587" s="59"/>
      <c r="I587" s="64"/>
      <c r="J587" s="63"/>
      <c r="K587" s="60"/>
      <c r="L587" s="60"/>
      <c r="M587" s="60"/>
      <c r="N587" s="60"/>
      <c r="O587" s="65"/>
      <c r="P587" s="59">
        <v>2009</v>
      </c>
      <c r="Q587" s="61">
        <v>5</v>
      </c>
      <c r="R587" s="66">
        <f t="shared" si="64"/>
        <v>0.2</v>
      </c>
      <c r="S587" s="67">
        <f t="shared" si="65"/>
        <v>9100000</v>
      </c>
      <c r="T587" s="61">
        <f t="shared" si="66"/>
        <v>9</v>
      </c>
      <c r="U587" s="61">
        <v>0</v>
      </c>
      <c r="V587" s="68">
        <f t="shared" si="67"/>
        <v>81900000</v>
      </c>
      <c r="W587" s="35">
        <f>IF(G587&lt;0,0,G587)</f>
        <v>0</v>
      </c>
    </row>
    <row r="588" spans="1:23" ht="19.5" customHeight="1" x14ac:dyDescent="0.2">
      <c r="A588" s="59">
        <f>+A587+1</f>
        <v>26</v>
      </c>
      <c r="B588" s="69" t="s">
        <v>275</v>
      </c>
      <c r="C588" s="61"/>
      <c r="D588" s="59">
        <v>2</v>
      </c>
      <c r="E588" s="59" t="s">
        <v>87</v>
      </c>
      <c r="F588" s="74">
        <v>13000000</v>
      </c>
      <c r="G588" s="63">
        <v>0</v>
      </c>
      <c r="H588" s="59"/>
      <c r="I588" s="64"/>
      <c r="J588" s="63"/>
      <c r="K588" s="60"/>
      <c r="L588" s="60"/>
      <c r="M588" s="60"/>
      <c r="N588" s="60"/>
      <c r="O588" s="65"/>
      <c r="P588" s="59">
        <v>2010</v>
      </c>
      <c r="Q588" s="61">
        <v>5</v>
      </c>
      <c r="R588" s="66">
        <f t="shared" si="64"/>
        <v>0.2</v>
      </c>
      <c r="S588" s="67">
        <f t="shared" si="65"/>
        <v>2600000</v>
      </c>
      <c r="T588" s="61">
        <f t="shared" si="66"/>
        <v>8</v>
      </c>
      <c r="U588" s="61">
        <v>0</v>
      </c>
      <c r="V588" s="68">
        <f t="shared" si="67"/>
        <v>20800000</v>
      </c>
      <c r="W588" s="35">
        <f>IF(G588&lt;0,0,G588)</f>
        <v>0</v>
      </c>
    </row>
    <row r="589" spans="1:23" x14ac:dyDescent="0.2">
      <c r="A589" s="59">
        <v>26</v>
      </c>
      <c r="B589" s="69" t="s">
        <v>276</v>
      </c>
      <c r="C589" s="61"/>
      <c r="D589" s="59">
        <v>4</v>
      </c>
      <c r="E589" s="59" t="s">
        <v>87</v>
      </c>
      <c r="F589" s="70">
        <v>48000000</v>
      </c>
      <c r="G589" s="63">
        <v>19200000</v>
      </c>
      <c r="H589" s="59"/>
      <c r="I589" s="64"/>
      <c r="J589" s="63"/>
      <c r="K589" s="60"/>
      <c r="L589" s="60"/>
      <c r="M589" s="60"/>
      <c r="N589" s="60"/>
      <c r="O589" s="65"/>
      <c r="P589" s="59">
        <v>2015</v>
      </c>
      <c r="Q589" s="61">
        <v>5</v>
      </c>
      <c r="R589" s="66">
        <f t="shared" si="64"/>
        <v>0.2</v>
      </c>
      <c r="S589" s="67">
        <f t="shared" si="65"/>
        <v>9600000</v>
      </c>
      <c r="T589" s="61">
        <f t="shared" si="66"/>
        <v>3</v>
      </c>
      <c r="U589" s="61"/>
      <c r="V589" s="68">
        <f t="shared" si="67"/>
        <v>28800000</v>
      </c>
    </row>
    <row r="590" spans="1:23" x14ac:dyDescent="0.2">
      <c r="A590" s="59">
        <f>+A589+1</f>
        <v>27</v>
      </c>
      <c r="B590" s="69" t="s">
        <v>642</v>
      </c>
      <c r="C590" s="61"/>
      <c r="D590" s="59">
        <v>1</v>
      </c>
      <c r="E590" s="59" t="s">
        <v>87</v>
      </c>
      <c r="F590" s="62">
        <v>6500000</v>
      </c>
      <c r="G590" s="63">
        <v>0</v>
      </c>
      <c r="H590" s="59"/>
      <c r="I590" s="64"/>
      <c r="J590" s="63"/>
      <c r="K590" s="60"/>
      <c r="L590" s="60"/>
      <c r="M590" s="60"/>
      <c r="N590" s="60"/>
      <c r="O590" s="65"/>
      <c r="P590" s="59">
        <v>2007</v>
      </c>
      <c r="Q590" s="61">
        <v>5</v>
      </c>
      <c r="R590" s="66">
        <f t="shared" si="64"/>
        <v>0.2</v>
      </c>
      <c r="S590" s="67">
        <f t="shared" si="65"/>
        <v>1300000</v>
      </c>
      <c r="T590" s="61">
        <f t="shared" si="66"/>
        <v>11</v>
      </c>
      <c r="U590" s="61">
        <v>0</v>
      </c>
      <c r="V590" s="68">
        <f t="shared" si="67"/>
        <v>14300000</v>
      </c>
      <c r="W590" s="35">
        <f>IF(G590&lt;0,0,G590)</f>
        <v>0</v>
      </c>
    </row>
    <row r="591" spans="1:23" x14ac:dyDescent="0.2">
      <c r="A591" s="59">
        <v>27</v>
      </c>
      <c r="B591" s="78" t="s">
        <v>643</v>
      </c>
      <c r="C591" s="61"/>
      <c r="D591" s="59">
        <v>2</v>
      </c>
      <c r="E591" s="59" t="s">
        <v>87</v>
      </c>
      <c r="F591" s="74">
        <v>19400000</v>
      </c>
      <c r="G591" s="63">
        <v>0</v>
      </c>
      <c r="H591" s="59"/>
      <c r="I591" s="64"/>
      <c r="J591" s="63"/>
      <c r="K591" s="60"/>
      <c r="L591" s="60"/>
      <c r="M591" s="60"/>
      <c r="N591" s="60"/>
      <c r="O591" s="65"/>
      <c r="P591" s="59">
        <v>2010</v>
      </c>
      <c r="Q591" s="61">
        <v>5</v>
      </c>
      <c r="R591" s="66">
        <f t="shared" si="64"/>
        <v>0.2</v>
      </c>
      <c r="S591" s="67">
        <f t="shared" si="65"/>
        <v>3880000</v>
      </c>
      <c r="T591" s="61">
        <f t="shared" si="66"/>
        <v>8</v>
      </c>
      <c r="U591" s="61">
        <v>0</v>
      </c>
      <c r="V591" s="68">
        <f t="shared" si="67"/>
        <v>31040000</v>
      </c>
      <c r="W591" s="35">
        <f>IF(G591&lt;0,0,G591)</f>
        <v>0</v>
      </c>
    </row>
    <row r="592" spans="1:23" x14ac:dyDescent="0.2">
      <c r="A592" s="59">
        <f>+A591+1</f>
        <v>28</v>
      </c>
      <c r="B592" s="69" t="s">
        <v>644</v>
      </c>
      <c r="C592" s="61"/>
      <c r="D592" s="59">
        <v>1</v>
      </c>
      <c r="E592" s="59" t="s">
        <v>87</v>
      </c>
      <c r="F592" s="70">
        <v>27000000</v>
      </c>
      <c r="G592" s="63">
        <v>0</v>
      </c>
      <c r="H592" s="59"/>
      <c r="I592" s="64"/>
      <c r="J592" s="63"/>
      <c r="K592" s="60"/>
      <c r="L592" s="60"/>
      <c r="M592" s="60"/>
      <c r="N592" s="60"/>
      <c r="O592" s="65"/>
      <c r="P592" s="59">
        <v>2010</v>
      </c>
      <c r="Q592" s="61">
        <v>5</v>
      </c>
      <c r="R592" s="66">
        <f t="shared" si="64"/>
        <v>0.2</v>
      </c>
      <c r="S592" s="67">
        <f t="shared" si="65"/>
        <v>5400000</v>
      </c>
      <c r="T592" s="61">
        <f t="shared" si="66"/>
        <v>8</v>
      </c>
      <c r="U592" s="61">
        <v>0</v>
      </c>
      <c r="V592" s="68">
        <f t="shared" si="67"/>
        <v>43200000</v>
      </c>
      <c r="W592" s="35">
        <f>IF(G592&lt;0,0,G592)</f>
        <v>0</v>
      </c>
    </row>
    <row r="593" spans="1:23" x14ac:dyDescent="0.2">
      <c r="A593" s="59">
        <v>28</v>
      </c>
      <c r="B593" s="69" t="s">
        <v>645</v>
      </c>
      <c r="C593" s="61"/>
      <c r="D593" s="59">
        <v>3</v>
      </c>
      <c r="E593" s="59" t="s">
        <v>87</v>
      </c>
      <c r="F593" s="74">
        <v>57900000</v>
      </c>
      <c r="G593" s="63">
        <v>14780000</v>
      </c>
      <c r="H593" s="59"/>
      <c r="I593" s="64"/>
      <c r="J593" s="63"/>
      <c r="K593" s="60"/>
      <c r="L593" s="60"/>
      <c r="M593" s="60"/>
      <c r="N593" s="60"/>
      <c r="O593" s="65"/>
      <c r="P593" s="59">
        <v>2016</v>
      </c>
      <c r="Q593" s="61">
        <v>5</v>
      </c>
      <c r="R593" s="66">
        <f t="shared" si="64"/>
        <v>0.2</v>
      </c>
      <c r="S593" s="67">
        <f t="shared" si="65"/>
        <v>11580000</v>
      </c>
      <c r="T593" s="61">
        <f t="shared" si="66"/>
        <v>2</v>
      </c>
      <c r="U593" s="61"/>
      <c r="V593" s="68">
        <f t="shared" si="67"/>
        <v>23160000</v>
      </c>
    </row>
    <row r="594" spans="1:23" ht="30" x14ac:dyDescent="0.2">
      <c r="A594" s="59">
        <f>+A593+1</f>
        <v>29</v>
      </c>
      <c r="B594" s="78" t="s">
        <v>646</v>
      </c>
      <c r="C594" s="61"/>
      <c r="D594" s="59">
        <v>1</v>
      </c>
      <c r="E594" s="59" t="s">
        <v>87</v>
      </c>
      <c r="F594" s="62">
        <v>37500000</v>
      </c>
      <c r="G594" s="63">
        <v>4687500</v>
      </c>
      <c r="H594" s="59"/>
      <c r="I594" s="79"/>
      <c r="J594" s="63"/>
      <c r="K594" s="60"/>
      <c r="L594" s="60"/>
      <c r="M594" s="60"/>
      <c r="N594" s="60"/>
      <c r="O594" s="65"/>
      <c r="P594" s="59">
        <v>2011</v>
      </c>
      <c r="Q594" s="61">
        <v>8</v>
      </c>
      <c r="R594" s="66">
        <f t="shared" si="64"/>
        <v>0.125</v>
      </c>
      <c r="S594" s="67">
        <f t="shared" si="65"/>
        <v>4687500</v>
      </c>
      <c r="T594" s="61">
        <f t="shared" si="66"/>
        <v>7</v>
      </c>
      <c r="U594" s="61"/>
      <c r="V594" s="68">
        <f t="shared" si="67"/>
        <v>32812500</v>
      </c>
      <c r="W594" s="35">
        <f t="shared" ref="W594:W614" si="70">IF(G594&lt;0,0,G594)</f>
        <v>4687500</v>
      </c>
    </row>
    <row r="595" spans="1:23" x14ac:dyDescent="0.2">
      <c r="A595" s="59">
        <v>29</v>
      </c>
      <c r="B595" s="69" t="s">
        <v>647</v>
      </c>
      <c r="C595" s="61"/>
      <c r="D595" s="59">
        <v>1</v>
      </c>
      <c r="E595" s="59" t="s">
        <v>87</v>
      </c>
      <c r="F595" s="62">
        <v>8750000</v>
      </c>
      <c r="G595" s="63">
        <v>0</v>
      </c>
      <c r="H595" s="59"/>
      <c r="I595" s="64"/>
      <c r="J595" s="63"/>
      <c r="K595" s="60"/>
      <c r="L595" s="60"/>
      <c r="M595" s="60"/>
      <c r="N595" s="61"/>
      <c r="O595" s="65"/>
      <c r="P595" s="59">
        <v>2001</v>
      </c>
      <c r="Q595" s="61">
        <v>8</v>
      </c>
      <c r="R595" s="66">
        <f t="shared" si="64"/>
        <v>0.125</v>
      </c>
      <c r="S595" s="67">
        <f t="shared" si="65"/>
        <v>1093750</v>
      </c>
      <c r="T595" s="61">
        <f t="shared" si="66"/>
        <v>17</v>
      </c>
      <c r="U595" s="61"/>
      <c r="V595" s="68">
        <f t="shared" si="67"/>
        <v>18593750</v>
      </c>
      <c r="W595" s="35">
        <f t="shared" si="70"/>
        <v>0</v>
      </c>
    </row>
    <row r="596" spans="1:23" ht="30" x14ac:dyDescent="0.2">
      <c r="A596" s="59">
        <f>+A595+1</f>
        <v>30</v>
      </c>
      <c r="B596" s="69" t="s">
        <v>648</v>
      </c>
      <c r="C596" s="61"/>
      <c r="D596" s="59">
        <v>3</v>
      </c>
      <c r="E596" s="59" t="s">
        <v>87</v>
      </c>
      <c r="F596" s="62">
        <v>29700000</v>
      </c>
      <c r="G596" s="63">
        <v>0</v>
      </c>
      <c r="H596" s="59"/>
      <c r="I596" s="64"/>
      <c r="J596" s="63"/>
      <c r="K596" s="60"/>
      <c r="L596" s="60"/>
      <c r="M596" s="60"/>
      <c r="N596" s="61"/>
      <c r="O596" s="65"/>
      <c r="P596" s="59">
        <v>2003</v>
      </c>
      <c r="Q596" s="61">
        <v>8</v>
      </c>
      <c r="R596" s="66">
        <f t="shared" si="64"/>
        <v>0.125</v>
      </c>
      <c r="S596" s="67">
        <f t="shared" si="65"/>
        <v>3712500</v>
      </c>
      <c r="T596" s="61">
        <f t="shared" si="66"/>
        <v>15</v>
      </c>
      <c r="U596" s="61"/>
      <c r="V596" s="68">
        <f t="shared" si="67"/>
        <v>55687500</v>
      </c>
      <c r="W596" s="35">
        <f t="shared" si="70"/>
        <v>0</v>
      </c>
    </row>
    <row r="597" spans="1:23" ht="30" x14ac:dyDescent="0.2">
      <c r="A597" s="59">
        <v>30</v>
      </c>
      <c r="B597" s="69" t="s">
        <v>649</v>
      </c>
      <c r="C597" s="61"/>
      <c r="D597" s="59">
        <v>2</v>
      </c>
      <c r="E597" s="59" t="s">
        <v>87</v>
      </c>
      <c r="F597" s="74">
        <v>23760000</v>
      </c>
      <c r="G597" s="63">
        <v>0</v>
      </c>
      <c r="H597" s="59"/>
      <c r="I597" s="64"/>
      <c r="J597" s="63"/>
      <c r="K597" s="60"/>
      <c r="L597" s="60"/>
      <c r="M597" s="60"/>
      <c r="N597" s="60"/>
      <c r="O597" s="65"/>
      <c r="P597" s="59">
        <v>2006</v>
      </c>
      <c r="Q597" s="61">
        <v>8</v>
      </c>
      <c r="R597" s="66">
        <f t="shared" si="64"/>
        <v>0.125</v>
      </c>
      <c r="S597" s="67">
        <f t="shared" si="65"/>
        <v>2970000</v>
      </c>
      <c r="T597" s="61">
        <f t="shared" si="66"/>
        <v>12</v>
      </c>
      <c r="U597" s="61"/>
      <c r="V597" s="68">
        <f t="shared" si="67"/>
        <v>35640000</v>
      </c>
      <c r="W597" s="35">
        <f t="shared" si="70"/>
        <v>0</v>
      </c>
    </row>
    <row r="598" spans="1:23" ht="30" x14ac:dyDescent="0.2">
      <c r="A598" s="59">
        <f>+A597+1</f>
        <v>31</v>
      </c>
      <c r="B598" s="69" t="s">
        <v>650</v>
      </c>
      <c r="C598" s="61"/>
      <c r="D598" s="59">
        <v>2</v>
      </c>
      <c r="E598" s="59" t="s">
        <v>87</v>
      </c>
      <c r="F598" s="62">
        <v>24000000</v>
      </c>
      <c r="G598" s="63">
        <v>0</v>
      </c>
      <c r="H598" s="59"/>
      <c r="I598" s="64"/>
      <c r="J598" s="63"/>
      <c r="K598" s="60"/>
      <c r="L598" s="60"/>
      <c r="M598" s="60"/>
      <c r="N598" s="60"/>
      <c r="O598" s="65"/>
      <c r="P598" s="61">
        <v>2008</v>
      </c>
      <c r="Q598" s="61">
        <v>8</v>
      </c>
      <c r="R598" s="66">
        <f t="shared" si="64"/>
        <v>0.125</v>
      </c>
      <c r="S598" s="67">
        <f t="shared" si="65"/>
        <v>3000000</v>
      </c>
      <c r="T598" s="61">
        <f t="shared" si="66"/>
        <v>10</v>
      </c>
      <c r="U598" s="61"/>
      <c r="V598" s="68">
        <f t="shared" si="67"/>
        <v>30000000</v>
      </c>
      <c r="W598" s="35">
        <f t="shared" si="70"/>
        <v>0</v>
      </c>
    </row>
    <row r="599" spans="1:23" ht="25.5" x14ac:dyDescent="0.2">
      <c r="A599" s="59">
        <v>31</v>
      </c>
      <c r="B599" s="60" t="s">
        <v>651</v>
      </c>
      <c r="C599" s="61"/>
      <c r="D599" s="59">
        <v>6</v>
      </c>
      <c r="E599" s="59" t="s">
        <v>87</v>
      </c>
      <c r="F599" s="74">
        <v>72000000</v>
      </c>
      <c r="G599" s="63">
        <v>0</v>
      </c>
      <c r="H599" s="59"/>
      <c r="I599" s="64"/>
      <c r="J599" s="63"/>
      <c r="K599" s="60"/>
      <c r="L599" s="60"/>
      <c r="M599" s="60"/>
      <c r="N599" s="60"/>
      <c r="O599" s="65"/>
      <c r="P599" s="59">
        <v>2007</v>
      </c>
      <c r="Q599" s="61">
        <v>8</v>
      </c>
      <c r="R599" s="66">
        <f t="shared" si="64"/>
        <v>0.125</v>
      </c>
      <c r="S599" s="67">
        <f t="shared" si="65"/>
        <v>9000000</v>
      </c>
      <c r="T599" s="61">
        <f t="shared" si="66"/>
        <v>11</v>
      </c>
      <c r="U599" s="61"/>
      <c r="V599" s="68">
        <f t="shared" si="67"/>
        <v>99000000</v>
      </c>
      <c r="W599" s="35">
        <f t="shared" si="70"/>
        <v>0</v>
      </c>
    </row>
    <row r="600" spans="1:23" ht="25.5" x14ac:dyDescent="0.2">
      <c r="A600" s="59">
        <f>+A599+1</f>
        <v>32</v>
      </c>
      <c r="B600" s="60" t="s">
        <v>651</v>
      </c>
      <c r="C600" s="61"/>
      <c r="D600" s="59">
        <v>1</v>
      </c>
      <c r="E600" s="59" t="s">
        <v>87</v>
      </c>
      <c r="F600" s="74">
        <v>12000000</v>
      </c>
      <c r="G600" s="63">
        <v>0</v>
      </c>
      <c r="H600" s="59"/>
      <c r="I600" s="64"/>
      <c r="J600" s="63"/>
      <c r="K600" s="60"/>
      <c r="L600" s="60"/>
      <c r="M600" s="60"/>
      <c r="N600" s="61"/>
      <c r="O600" s="65"/>
      <c r="P600" s="59">
        <v>2007</v>
      </c>
      <c r="Q600" s="61">
        <v>8</v>
      </c>
      <c r="R600" s="66">
        <f t="shared" si="64"/>
        <v>0.125</v>
      </c>
      <c r="S600" s="67">
        <f t="shared" si="65"/>
        <v>1500000</v>
      </c>
      <c r="T600" s="61">
        <f t="shared" si="66"/>
        <v>11</v>
      </c>
      <c r="U600" s="61"/>
      <c r="V600" s="68">
        <f t="shared" si="67"/>
        <v>16500000</v>
      </c>
      <c r="W600" s="35">
        <f t="shared" si="70"/>
        <v>0</v>
      </c>
    </row>
    <row r="601" spans="1:23" ht="25.5" x14ac:dyDescent="0.2">
      <c r="A601" s="59">
        <v>32</v>
      </c>
      <c r="B601" s="60" t="s">
        <v>651</v>
      </c>
      <c r="C601" s="61"/>
      <c r="D601" s="59">
        <v>1</v>
      </c>
      <c r="E601" s="59" t="s">
        <v>87</v>
      </c>
      <c r="F601" s="74">
        <v>12000000</v>
      </c>
      <c r="G601" s="63">
        <v>0</v>
      </c>
      <c r="H601" s="59"/>
      <c r="I601" s="64"/>
      <c r="J601" s="63"/>
      <c r="K601" s="60"/>
      <c r="L601" s="60"/>
      <c r="M601" s="60"/>
      <c r="N601" s="60"/>
      <c r="O601" s="65"/>
      <c r="P601" s="59">
        <v>2007</v>
      </c>
      <c r="Q601" s="61">
        <v>8</v>
      </c>
      <c r="R601" s="66">
        <f t="shared" si="64"/>
        <v>0.125</v>
      </c>
      <c r="S601" s="67">
        <f t="shared" si="65"/>
        <v>1500000</v>
      </c>
      <c r="T601" s="61">
        <f t="shared" si="66"/>
        <v>11</v>
      </c>
      <c r="U601" s="61"/>
      <c r="V601" s="68">
        <f t="shared" si="67"/>
        <v>16500000</v>
      </c>
      <c r="W601" s="35">
        <f t="shared" si="70"/>
        <v>0</v>
      </c>
    </row>
    <row r="602" spans="1:23" ht="25.5" x14ac:dyDescent="0.2">
      <c r="A602" s="59">
        <f>+A601+1</f>
        <v>33</v>
      </c>
      <c r="B602" s="60" t="s">
        <v>651</v>
      </c>
      <c r="C602" s="61"/>
      <c r="D602" s="59">
        <v>1</v>
      </c>
      <c r="E602" s="59" t="s">
        <v>87</v>
      </c>
      <c r="F602" s="74">
        <v>12000000</v>
      </c>
      <c r="G602" s="63">
        <v>0</v>
      </c>
      <c r="H602" s="59"/>
      <c r="I602" s="64"/>
      <c r="J602" s="63"/>
      <c r="K602" s="60"/>
      <c r="L602" s="60"/>
      <c r="M602" s="60"/>
      <c r="N602" s="60"/>
      <c r="O602" s="65"/>
      <c r="P602" s="59">
        <v>2007</v>
      </c>
      <c r="Q602" s="61">
        <v>8</v>
      </c>
      <c r="R602" s="66">
        <f t="shared" si="64"/>
        <v>0.125</v>
      </c>
      <c r="S602" s="67">
        <f t="shared" si="65"/>
        <v>1500000</v>
      </c>
      <c r="T602" s="61">
        <f t="shared" si="66"/>
        <v>11</v>
      </c>
      <c r="U602" s="61"/>
      <c r="V602" s="68">
        <f t="shared" si="67"/>
        <v>16500000</v>
      </c>
      <c r="W602" s="35">
        <f t="shared" si="70"/>
        <v>0</v>
      </c>
    </row>
    <row r="603" spans="1:23" ht="25.5" x14ac:dyDescent="0.2">
      <c r="A603" s="59">
        <v>33</v>
      </c>
      <c r="B603" s="60" t="s">
        <v>292</v>
      </c>
      <c r="C603" s="61"/>
      <c r="D603" s="59">
        <v>1</v>
      </c>
      <c r="E603" s="59" t="s">
        <v>87</v>
      </c>
      <c r="F603" s="74">
        <v>12000000</v>
      </c>
      <c r="G603" s="63">
        <v>0</v>
      </c>
      <c r="H603" s="59"/>
      <c r="I603" s="64"/>
      <c r="J603" s="63"/>
      <c r="K603" s="60"/>
      <c r="L603" s="60"/>
      <c r="M603" s="60"/>
      <c r="N603" s="60"/>
      <c r="O603" s="65"/>
      <c r="P603" s="59">
        <v>2007</v>
      </c>
      <c r="Q603" s="61">
        <v>8</v>
      </c>
      <c r="R603" s="66">
        <f t="shared" ref="R603:R666" si="71">100%/Q603</f>
        <v>0.125</v>
      </c>
      <c r="S603" s="67">
        <f t="shared" ref="S603:S666" si="72">F603/Q603</f>
        <v>1500000</v>
      </c>
      <c r="T603" s="61">
        <f t="shared" ref="T603:T666" si="73">2018-P603</f>
        <v>11</v>
      </c>
      <c r="U603" s="61"/>
      <c r="V603" s="68">
        <f t="shared" ref="V603:V666" si="74">S603*T603</f>
        <v>16500000</v>
      </c>
      <c r="W603" s="35">
        <f t="shared" si="70"/>
        <v>0</v>
      </c>
    </row>
    <row r="604" spans="1:23" ht="30" x14ac:dyDescent="0.2">
      <c r="A604" s="59">
        <f>+A603+1</f>
        <v>34</v>
      </c>
      <c r="B604" s="78" t="s">
        <v>652</v>
      </c>
      <c r="C604" s="61"/>
      <c r="D604" s="59">
        <v>1</v>
      </c>
      <c r="E604" s="59" t="s">
        <v>87</v>
      </c>
      <c r="F604" s="74">
        <v>12000000</v>
      </c>
      <c r="G604" s="63">
        <v>0</v>
      </c>
      <c r="H604" s="59"/>
      <c r="I604" s="64"/>
      <c r="J604" s="63"/>
      <c r="K604" s="60"/>
      <c r="L604" s="60"/>
      <c r="M604" s="60"/>
      <c r="N604" s="60"/>
      <c r="O604" s="65"/>
      <c r="P604" s="59">
        <v>2007</v>
      </c>
      <c r="Q604" s="61">
        <v>8</v>
      </c>
      <c r="R604" s="66">
        <f t="shared" si="71"/>
        <v>0.125</v>
      </c>
      <c r="S604" s="67">
        <f t="shared" si="72"/>
        <v>1500000</v>
      </c>
      <c r="T604" s="61">
        <f t="shared" si="73"/>
        <v>11</v>
      </c>
      <c r="U604" s="61"/>
      <c r="V604" s="68">
        <f t="shared" si="74"/>
        <v>16500000</v>
      </c>
      <c r="W604" s="35">
        <f t="shared" si="70"/>
        <v>0</v>
      </c>
    </row>
    <row r="605" spans="1:23" ht="30" x14ac:dyDescent="0.2">
      <c r="A605" s="59">
        <v>34</v>
      </c>
      <c r="B605" s="69" t="s">
        <v>653</v>
      </c>
      <c r="C605" s="61"/>
      <c r="D605" s="59">
        <v>6</v>
      </c>
      <c r="E605" s="59" t="s">
        <v>87</v>
      </c>
      <c r="F605" s="62">
        <v>81000000</v>
      </c>
      <c r="G605" s="63">
        <v>0</v>
      </c>
      <c r="H605" s="59"/>
      <c r="I605" s="64"/>
      <c r="J605" s="63"/>
      <c r="K605" s="60"/>
      <c r="L605" s="60"/>
      <c r="M605" s="60"/>
      <c r="N605" s="60"/>
      <c r="O605" s="65"/>
      <c r="P605" s="59">
        <v>2010</v>
      </c>
      <c r="Q605" s="61">
        <v>8</v>
      </c>
      <c r="R605" s="66">
        <f t="shared" si="71"/>
        <v>0.125</v>
      </c>
      <c r="S605" s="67">
        <f t="shared" si="72"/>
        <v>10125000</v>
      </c>
      <c r="T605" s="61">
        <f t="shared" si="73"/>
        <v>8</v>
      </c>
      <c r="U605" s="61"/>
      <c r="V605" s="68">
        <f t="shared" si="74"/>
        <v>81000000</v>
      </c>
      <c r="W605" s="35">
        <f t="shared" si="70"/>
        <v>0</v>
      </c>
    </row>
    <row r="606" spans="1:23" x14ac:dyDescent="0.2">
      <c r="A606" s="59">
        <f>+A605+1</f>
        <v>35</v>
      </c>
      <c r="B606" s="69" t="s">
        <v>296</v>
      </c>
      <c r="C606" s="61"/>
      <c r="D606" s="59">
        <v>9</v>
      </c>
      <c r="E606" s="59" t="s">
        <v>87</v>
      </c>
      <c r="F606" s="62">
        <v>106920000</v>
      </c>
      <c r="G606" s="63">
        <v>0</v>
      </c>
      <c r="H606" s="59"/>
      <c r="I606" s="64"/>
      <c r="J606" s="63"/>
      <c r="K606" s="61"/>
      <c r="L606" s="61"/>
      <c r="M606" s="61"/>
      <c r="N606" s="61"/>
      <c r="O606" s="75"/>
      <c r="P606" s="59">
        <v>2006</v>
      </c>
      <c r="Q606" s="61">
        <v>8</v>
      </c>
      <c r="R606" s="66">
        <f t="shared" si="71"/>
        <v>0.125</v>
      </c>
      <c r="S606" s="67">
        <f t="shared" si="72"/>
        <v>13365000</v>
      </c>
      <c r="T606" s="61">
        <f t="shared" si="73"/>
        <v>12</v>
      </c>
      <c r="U606" s="61"/>
      <c r="V606" s="68">
        <f t="shared" si="74"/>
        <v>160380000</v>
      </c>
      <c r="W606" s="35">
        <f t="shared" si="70"/>
        <v>0</v>
      </c>
    </row>
    <row r="607" spans="1:23" x14ac:dyDescent="0.2">
      <c r="A607" s="59">
        <v>35</v>
      </c>
      <c r="B607" s="69" t="s">
        <v>654</v>
      </c>
      <c r="C607" s="61"/>
      <c r="D607" s="59">
        <v>1</v>
      </c>
      <c r="E607" s="59" t="s">
        <v>87</v>
      </c>
      <c r="F607" s="74">
        <v>8500000</v>
      </c>
      <c r="G607" s="63">
        <v>0</v>
      </c>
      <c r="H607" s="59"/>
      <c r="I607" s="64"/>
      <c r="J607" s="63"/>
      <c r="K607" s="60"/>
      <c r="L607" s="60"/>
      <c r="M607" s="60"/>
      <c r="N607" s="60"/>
      <c r="O607" s="65"/>
      <c r="P607" s="59">
        <v>2005</v>
      </c>
      <c r="Q607" s="61">
        <v>8</v>
      </c>
      <c r="R607" s="66">
        <f t="shared" si="71"/>
        <v>0.125</v>
      </c>
      <c r="S607" s="67">
        <f t="shared" si="72"/>
        <v>1062500</v>
      </c>
      <c r="T607" s="61">
        <f t="shared" si="73"/>
        <v>13</v>
      </c>
      <c r="U607" s="61"/>
      <c r="V607" s="68">
        <f t="shared" si="74"/>
        <v>13812500</v>
      </c>
      <c r="W607" s="35">
        <f t="shared" si="70"/>
        <v>0</v>
      </c>
    </row>
    <row r="608" spans="1:23" x14ac:dyDescent="0.2">
      <c r="A608" s="59">
        <f>+A607+1</f>
        <v>36</v>
      </c>
      <c r="B608" s="69" t="s">
        <v>566</v>
      </c>
      <c r="C608" s="61"/>
      <c r="D608" s="59">
        <v>2</v>
      </c>
      <c r="E608" s="59" t="s">
        <v>87</v>
      </c>
      <c r="F608" s="62">
        <v>19800000</v>
      </c>
      <c r="G608" s="63">
        <v>0</v>
      </c>
      <c r="H608" s="59"/>
      <c r="I608" s="64"/>
      <c r="J608" s="63"/>
      <c r="K608" s="60"/>
      <c r="L608" s="60"/>
      <c r="M608" s="60"/>
      <c r="N608" s="61"/>
      <c r="O608" s="65"/>
      <c r="P608" s="59">
        <v>2003</v>
      </c>
      <c r="Q608" s="61">
        <v>8</v>
      </c>
      <c r="R608" s="66">
        <f t="shared" si="71"/>
        <v>0.125</v>
      </c>
      <c r="S608" s="67">
        <f t="shared" si="72"/>
        <v>2475000</v>
      </c>
      <c r="T608" s="61">
        <f t="shared" si="73"/>
        <v>15</v>
      </c>
      <c r="U608" s="61"/>
      <c r="V608" s="68">
        <f t="shared" si="74"/>
        <v>37125000</v>
      </c>
      <c r="W608" s="35">
        <f t="shared" si="70"/>
        <v>0</v>
      </c>
    </row>
    <row r="609" spans="1:23" ht="15" customHeight="1" x14ac:dyDescent="0.2">
      <c r="A609" s="59">
        <v>36</v>
      </c>
      <c r="B609" s="69" t="s">
        <v>306</v>
      </c>
      <c r="C609" s="61"/>
      <c r="D609" s="59">
        <v>5</v>
      </c>
      <c r="E609" s="59" t="s">
        <v>87</v>
      </c>
      <c r="F609" s="70">
        <v>82450500</v>
      </c>
      <c r="G609" s="63">
        <v>0</v>
      </c>
      <c r="H609" s="59"/>
      <c r="I609" s="64"/>
      <c r="J609" s="63"/>
      <c r="K609" s="60"/>
      <c r="L609" s="60"/>
      <c r="M609" s="60"/>
      <c r="N609" s="60"/>
      <c r="O609" s="65"/>
      <c r="P609" s="59">
        <v>2010</v>
      </c>
      <c r="Q609" s="61">
        <v>8</v>
      </c>
      <c r="R609" s="66">
        <f t="shared" si="71"/>
        <v>0.125</v>
      </c>
      <c r="S609" s="67">
        <f t="shared" si="72"/>
        <v>10306312.5</v>
      </c>
      <c r="T609" s="61">
        <f t="shared" si="73"/>
        <v>8</v>
      </c>
      <c r="U609" s="61"/>
      <c r="V609" s="68">
        <f t="shared" si="74"/>
        <v>82450500</v>
      </c>
      <c r="W609" s="35">
        <f t="shared" si="70"/>
        <v>0</v>
      </c>
    </row>
    <row r="610" spans="1:23" ht="30" x14ac:dyDescent="0.2">
      <c r="A610" s="59">
        <f>+A609+1</f>
        <v>37</v>
      </c>
      <c r="B610" s="69" t="s">
        <v>655</v>
      </c>
      <c r="C610" s="61"/>
      <c r="D610" s="59">
        <v>3</v>
      </c>
      <c r="E610" s="59" t="s">
        <v>87</v>
      </c>
      <c r="F610" s="62">
        <v>37276800</v>
      </c>
      <c r="G610" s="63">
        <v>0</v>
      </c>
      <c r="H610" s="59"/>
      <c r="I610" s="64"/>
      <c r="J610" s="63"/>
      <c r="K610" s="60"/>
      <c r="L610" s="60"/>
      <c r="M610" s="60"/>
      <c r="N610" s="60"/>
      <c r="O610" s="65"/>
      <c r="P610" s="59">
        <v>2010</v>
      </c>
      <c r="Q610" s="61">
        <v>8</v>
      </c>
      <c r="R610" s="66">
        <f t="shared" si="71"/>
        <v>0.125</v>
      </c>
      <c r="S610" s="67">
        <f t="shared" si="72"/>
        <v>4659600</v>
      </c>
      <c r="T610" s="61">
        <f t="shared" si="73"/>
        <v>8</v>
      </c>
      <c r="U610" s="61"/>
      <c r="V610" s="68">
        <f t="shared" si="74"/>
        <v>37276800</v>
      </c>
      <c r="W610" s="35">
        <f t="shared" si="70"/>
        <v>0</v>
      </c>
    </row>
    <row r="611" spans="1:23" ht="30" x14ac:dyDescent="0.2">
      <c r="A611" s="59">
        <v>37</v>
      </c>
      <c r="B611" s="69" t="s">
        <v>308</v>
      </c>
      <c r="C611" s="61"/>
      <c r="D611" s="59">
        <v>7</v>
      </c>
      <c r="E611" s="59" t="s">
        <v>87</v>
      </c>
      <c r="F611" s="62">
        <v>92050000</v>
      </c>
      <c r="G611" s="63">
        <v>0</v>
      </c>
      <c r="H611" s="59"/>
      <c r="I611" s="64"/>
      <c r="J611" s="63"/>
      <c r="K611" s="61"/>
      <c r="L611" s="61"/>
      <c r="M611" s="61"/>
      <c r="N611" s="61"/>
      <c r="O611" s="75"/>
      <c r="P611" s="59">
        <v>2009</v>
      </c>
      <c r="Q611" s="61">
        <v>8</v>
      </c>
      <c r="R611" s="66">
        <f t="shared" si="71"/>
        <v>0.125</v>
      </c>
      <c r="S611" s="67">
        <f t="shared" si="72"/>
        <v>11506250</v>
      </c>
      <c r="T611" s="61">
        <f t="shared" si="73"/>
        <v>9</v>
      </c>
      <c r="U611" s="61"/>
      <c r="V611" s="68">
        <f t="shared" si="74"/>
        <v>103556250</v>
      </c>
      <c r="W611" s="35">
        <f t="shared" si="70"/>
        <v>0</v>
      </c>
    </row>
    <row r="612" spans="1:23" ht="30" x14ac:dyDescent="0.2">
      <c r="A612" s="59">
        <f>+A611+1</f>
        <v>38</v>
      </c>
      <c r="B612" s="69" t="s">
        <v>308</v>
      </c>
      <c r="C612" s="61"/>
      <c r="D612" s="59">
        <v>1</v>
      </c>
      <c r="E612" s="59" t="s">
        <v>87</v>
      </c>
      <c r="F612" s="62">
        <v>13150000</v>
      </c>
      <c r="G612" s="63">
        <v>0</v>
      </c>
      <c r="H612" s="59"/>
      <c r="I612" s="64"/>
      <c r="J612" s="63"/>
      <c r="K612" s="61"/>
      <c r="L612" s="61"/>
      <c r="M612" s="61"/>
      <c r="N612" s="61"/>
      <c r="O612" s="75"/>
      <c r="P612" s="59">
        <v>2009</v>
      </c>
      <c r="Q612" s="61">
        <v>8</v>
      </c>
      <c r="R612" s="66">
        <f t="shared" si="71"/>
        <v>0.125</v>
      </c>
      <c r="S612" s="67">
        <f t="shared" si="72"/>
        <v>1643750</v>
      </c>
      <c r="T612" s="61">
        <f t="shared" si="73"/>
        <v>9</v>
      </c>
      <c r="U612" s="61"/>
      <c r="V612" s="68">
        <f t="shared" si="74"/>
        <v>14793750</v>
      </c>
      <c r="W612" s="35">
        <f t="shared" si="70"/>
        <v>0</v>
      </c>
    </row>
    <row r="613" spans="1:23" ht="15" customHeight="1" x14ac:dyDescent="0.2">
      <c r="A613" s="59">
        <v>38</v>
      </c>
      <c r="B613" s="69" t="s">
        <v>656</v>
      </c>
      <c r="C613" s="61"/>
      <c r="D613" s="59">
        <v>1</v>
      </c>
      <c r="E613" s="59" t="s">
        <v>87</v>
      </c>
      <c r="F613" s="62">
        <v>49470000</v>
      </c>
      <c r="G613" s="63">
        <v>0</v>
      </c>
      <c r="H613" s="59"/>
      <c r="I613" s="64"/>
      <c r="J613" s="63"/>
      <c r="K613" s="60"/>
      <c r="L613" s="60"/>
      <c r="M613" s="60"/>
      <c r="N613" s="61"/>
      <c r="O613" s="75"/>
      <c r="P613" s="59">
        <v>2009</v>
      </c>
      <c r="Q613" s="61">
        <v>8</v>
      </c>
      <c r="R613" s="66">
        <f t="shared" si="71"/>
        <v>0.125</v>
      </c>
      <c r="S613" s="67">
        <f t="shared" si="72"/>
        <v>6183750</v>
      </c>
      <c r="T613" s="61">
        <f t="shared" si="73"/>
        <v>9</v>
      </c>
      <c r="U613" s="61"/>
      <c r="V613" s="68">
        <f t="shared" si="74"/>
        <v>55653750</v>
      </c>
      <c r="W613" s="35">
        <f t="shared" si="70"/>
        <v>0</v>
      </c>
    </row>
    <row r="614" spans="1:23" ht="30" x14ac:dyDescent="0.2">
      <c r="A614" s="59">
        <f>+A613+1</f>
        <v>39</v>
      </c>
      <c r="B614" s="69" t="s">
        <v>657</v>
      </c>
      <c r="C614" s="61"/>
      <c r="D614" s="59">
        <v>2</v>
      </c>
      <c r="E614" s="59" t="s">
        <v>87</v>
      </c>
      <c r="F614" s="70">
        <v>126981800</v>
      </c>
      <c r="G614" s="63">
        <v>0</v>
      </c>
      <c r="H614" s="59"/>
      <c r="I614" s="64"/>
      <c r="J614" s="63"/>
      <c r="K614" s="60"/>
      <c r="L614" s="60"/>
      <c r="M614" s="60"/>
      <c r="N614" s="80"/>
      <c r="O614" s="65"/>
      <c r="P614" s="59">
        <v>2010</v>
      </c>
      <c r="Q614" s="61">
        <v>8</v>
      </c>
      <c r="R614" s="66">
        <f t="shared" si="71"/>
        <v>0.125</v>
      </c>
      <c r="S614" s="67">
        <f t="shared" si="72"/>
        <v>15872725</v>
      </c>
      <c r="T614" s="61">
        <f t="shared" si="73"/>
        <v>8</v>
      </c>
      <c r="U614" s="61"/>
      <c r="V614" s="68">
        <f t="shared" si="74"/>
        <v>126981800</v>
      </c>
      <c r="W614" s="35">
        <f t="shared" si="70"/>
        <v>0</v>
      </c>
    </row>
    <row r="615" spans="1:23" x14ac:dyDescent="0.2">
      <c r="A615" s="59">
        <v>39</v>
      </c>
      <c r="B615" s="69" t="s">
        <v>658</v>
      </c>
      <c r="C615" s="61"/>
      <c r="D615" s="59">
        <v>1</v>
      </c>
      <c r="E615" s="59" t="s">
        <v>87</v>
      </c>
      <c r="F615" s="74">
        <v>19250000</v>
      </c>
      <c r="G615" s="63">
        <v>15400000</v>
      </c>
      <c r="H615" s="59"/>
      <c r="I615" s="64"/>
      <c r="J615" s="63"/>
      <c r="K615" s="60"/>
      <c r="L615" s="60"/>
      <c r="M615" s="60"/>
      <c r="N615" s="60"/>
      <c r="O615" s="65"/>
      <c r="P615" s="59">
        <v>2017</v>
      </c>
      <c r="Q615" s="61">
        <v>5</v>
      </c>
      <c r="R615" s="66">
        <f t="shared" si="71"/>
        <v>0.2</v>
      </c>
      <c r="S615" s="67">
        <f t="shared" si="72"/>
        <v>3850000</v>
      </c>
      <c r="T615" s="61">
        <f t="shared" si="73"/>
        <v>1</v>
      </c>
      <c r="U615" s="61"/>
      <c r="V615" s="68">
        <f t="shared" si="74"/>
        <v>3850000</v>
      </c>
    </row>
    <row r="616" spans="1:23" ht="30" x14ac:dyDescent="0.2">
      <c r="A616" s="59">
        <f>+A615+1</f>
        <v>40</v>
      </c>
      <c r="B616" s="69" t="s">
        <v>659</v>
      </c>
      <c r="C616" s="61"/>
      <c r="D616" s="59">
        <v>1</v>
      </c>
      <c r="E616" s="59" t="s">
        <v>87</v>
      </c>
      <c r="F616" s="74">
        <v>19910000</v>
      </c>
      <c r="G616" s="63">
        <v>15928000</v>
      </c>
      <c r="H616" s="59"/>
      <c r="I616" s="64"/>
      <c r="J616" s="63"/>
      <c r="K616" s="60"/>
      <c r="L616" s="60"/>
      <c r="M616" s="60"/>
      <c r="N616" s="60"/>
      <c r="O616" s="65"/>
      <c r="P616" s="59">
        <v>2017</v>
      </c>
      <c r="Q616" s="61">
        <v>5</v>
      </c>
      <c r="R616" s="66">
        <f t="shared" si="71"/>
        <v>0.2</v>
      </c>
      <c r="S616" s="67">
        <f t="shared" si="72"/>
        <v>3982000</v>
      </c>
      <c r="T616" s="61">
        <f t="shared" si="73"/>
        <v>1</v>
      </c>
      <c r="U616" s="61"/>
      <c r="V616" s="68">
        <f t="shared" si="74"/>
        <v>3982000</v>
      </c>
    </row>
    <row r="617" spans="1:23" s="71" customFormat="1" ht="30" x14ac:dyDescent="0.25">
      <c r="A617" s="59">
        <v>40</v>
      </c>
      <c r="B617" s="69" t="s">
        <v>659</v>
      </c>
      <c r="C617" s="61"/>
      <c r="D617" s="59">
        <v>1</v>
      </c>
      <c r="E617" s="59" t="s">
        <v>87</v>
      </c>
      <c r="F617" s="74">
        <v>19910000</v>
      </c>
      <c r="G617" s="63">
        <v>15928000</v>
      </c>
      <c r="H617" s="59"/>
      <c r="I617" s="64"/>
      <c r="J617" s="63"/>
      <c r="K617" s="60"/>
      <c r="L617" s="60"/>
      <c r="M617" s="60"/>
      <c r="N617" s="60"/>
      <c r="O617" s="65"/>
      <c r="P617" s="59">
        <v>2017</v>
      </c>
      <c r="Q617" s="61">
        <v>5</v>
      </c>
      <c r="R617" s="66">
        <f t="shared" si="71"/>
        <v>0.2</v>
      </c>
      <c r="S617" s="67">
        <f t="shared" si="72"/>
        <v>3982000</v>
      </c>
      <c r="T617" s="61">
        <f t="shared" si="73"/>
        <v>1</v>
      </c>
      <c r="U617" s="61"/>
      <c r="V617" s="68">
        <f t="shared" si="74"/>
        <v>3982000</v>
      </c>
      <c r="W617" s="35"/>
    </row>
    <row r="618" spans="1:23" x14ac:dyDescent="0.2">
      <c r="A618" s="59">
        <f>+A617+1</f>
        <v>41</v>
      </c>
      <c r="B618" s="69" t="s">
        <v>660</v>
      </c>
      <c r="C618" s="61"/>
      <c r="D618" s="59">
        <v>1</v>
      </c>
      <c r="E618" s="59" t="s">
        <v>87</v>
      </c>
      <c r="F618" s="62">
        <v>7500000</v>
      </c>
      <c r="G618" s="63">
        <v>750000</v>
      </c>
      <c r="H618" s="59"/>
      <c r="I618" s="79"/>
      <c r="J618" s="63"/>
      <c r="K618" s="60"/>
      <c r="L618" s="60"/>
      <c r="M618" s="60"/>
      <c r="N618" s="60"/>
      <c r="O618" s="65"/>
      <c r="P618" s="59">
        <v>2009</v>
      </c>
      <c r="Q618" s="61">
        <v>10</v>
      </c>
      <c r="R618" s="66">
        <f t="shared" si="71"/>
        <v>0.1</v>
      </c>
      <c r="S618" s="67">
        <f t="shared" si="72"/>
        <v>750000</v>
      </c>
      <c r="T618" s="61">
        <f t="shared" si="73"/>
        <v>9</v>
      </c>
      <c r="U618" s="61"/>
      <c r="V618" s="68">
        <f t="shared" si="74"/>
        <v>6750000</v>
      </c>
      <c r="W618" s="35">
        <f t="shared" ref="W618:W623" si="75">IF(G618&lt;0,0,G618)</f>
        <v>750000</v>
      </c>
    </row>
    <row r="619" spans="1:23" x14ac:dyDescent="0.2">
      <c r="A619" s="59">
        <v>41</v>
      </c>
      <c r="B619" s="69" t="s">
        <v>661</v>
      </c>
      <c r="C619" s="61"/>
      <c r="D619" s="59">
        <v>1</v>
      </c>
      <c r="E619" s="59" t="s">
        <v>87</v>
      </c>
      <c r="F619" s="74">
        <v>442905100</v>
      </c>
      <c r="G619" s="63">
        <v>0</v>
      </c>
      <c r="H619" s="59"/>
      <c r="I619" s="79"/>
      <c r="J619" s="63"/>
      <c r="K619" s="60"/>
      <c r="L619" s="60"/>
      <c r="M619" s="60"/>
      <c r="N619" s="60"/>
      <c r="O619" s="65"/>
      <c r="P619" s="59">
        <v>2010</v>
      </c>
      <c r="Q619" s="61">
        <v>8</v>
      </c>
      <c r="R619" s="66">
        <f t="shared" si="71"/>
        <v>0.125</v>
      </c>
      <c r="S619" s="67">
        <f t="shared" si="72"/>
        <v>55363137.5</v>
      </c>
      <c r="T619" s="61">
        <f t="shared" si="73"/>
        <v>8</v>
      </c>
      <c r="U619" s="61"/>
      <c r="V619" s="68">
        <f t="shared" si="74"/>
        <v>442905100</v>
      </c>
      <c r="W619" s="35">
        <f t="shared" si="75"/>
        <v>0</v>
      </c>
    </row>
    <row r="620" spans="1:23" ht="30" x14ac:dyDescent="0.2">
      <c r="A620" s="59">
        <f>+A619+1</f>
        <v>42</v>
      </c>
      <c r="B620" s="69" t="s">
        <v>662</v>
      </c>
      <c r="C620" s="61"/>
      <c r="D620" s="59">
        <v>1</v>
      </c>
      <c r="E620" s="59" t="s">
        <v>87</v>
      </c>
      <c r="F620" s="62">
        <v>72000000</v>
      </c>
      <c r="G620" s="63">
        <v>0</v>
      </c>
      <c r="H620" s="59"/>
      <c r="I620" s="79"/>
      <c r="J620" s="63"/>
      <c r="K620" s="60"/>
      <c r="L620" s="60"/>
      <c r="M620" s="60"/>
      <c r="N620" s="60"/>
      <c r="O620" s="65"/>
      <c r="P620" s="59">
        <v>2002</v>
      </c>
      <c r="Q620" s="61">
        <v>8</v>
      </c>
      <c r="R620" s="66">
        <f t="shared" si="71"/>
        <v>0.125</v>
      </c>
      <c r="S620" s="67">
        <f t="shared" si="72"/>
        <v>9000000</v>
      </c>
      <c r="T620" s="61">
        <f t="shared" si="73"/>
        <v>16</v>
      </c>
      <c r="U620" s="61"/>
      <c r="V620" s="68">
        <f t="shared" si="74"/>
        <v>144000000</v>
      </c>
      <c r="W620" s="35">
        <f t="shared" si="75"/>
        <v>0</v>
      </c>
    </row>
    <row r="621" spans="1:23" x14ac:dyDescent="0.2">
      <c r="A621" s="59">
        <v>42</v>
      </c>
      <c r="B621" s="69" t="s">
        <v>663</v>
      </c>
      <c r="C621" s="61"/>
      <c r="D621" s="59">
        <v>1</v>
      </c>
      <c r="E621" s="59" t="s">
        <v>87</v>
      </c>
      <c r="F621" s="74">
        <v>84997000</v>
      </c>
      <c r="G621" s="63">
        <v>10624625</v>
      </c>
      <c r="H621" s="59"/>
      <c r="I621" s="64"/>
      <c r="J621" s="63"/>
      <c r="K621" s="60"/>
      <c r="L621" s="60"/>
      <c r="M621" s="60"/>
      <c r="N621" s="60"/>
      <c r="O621" s="65"/>
      <c r="P621" s="59">
        <v>2011</v>
      </c>
      <c r="Q621" s="61">
        <v>8</v>
      </c>
      <c r="R621" s="66">
        <f t="shared" si="71"/>
        <v>0.125</v>
      </c>
      <c r="S621" s="67">
        <f t="shared" si="72"/>
        <v>10624625</v>
      </c>
      <c r="T621" s="61">
        <f t="shared" si="73"/>
        <v>7</v>
      </c>
      <c r="U621" s="61"/>
      <c r="V621" s="68">
        <f t="shared" si="74"/>
        <v>74372375</v>
      </c>
      <c r="W621" s="35">
        <f t="shared" si="75"/>
        <v>10624625</v>
      </c>
    </row>
    <row r="622" spans="1:23" ht="30" customHeight="1" x14ac:dyDescent="0.2">
      <c r="A622" s="59">
        <f>+A621+1</f>
        <v>43</v>
      </c>
      <c r="B622" s="69" t="s">
        <v>664</v>
      </c>
      <c r="C622" s="61"/>
      <c r="D622" s="59">
        <v>1</v>
      </c>
      <c r="E622" s="59" t="s">
        <v>87</v>
      </c>
      <c r="F622" s="62">
        <v>58000000</v>
      </c>
      <c r="G622" s="63">
        <v>0</v>
      </c>
      <c r="H622" s="59"/>
      <c r="I622" s="64"/>
      <c r="J622" s="63"/>
      <c r="K622" s="60"/>
      <c r="L622" s="60"/>
      <c r="M622" s="60"/>
      <c r="N622" s="60"/>
      <c r="O622" s="65"/>
      <c r="P622" s="59">
        <v>2009</v>
      </c>
      <c r="Q622" s="61">
        <v>8</v>
      </c>
      <c r="R622" s="66">
        <f t="shared" si="71"/>
        <v>0.125</v>
      </c>
      <c r="S622" s="67">
        <f t="shared" si="72"/>
        <v>7250000</v>
      </c>
      <c r="T622" s="61">
        <f t="shared" si="73"/>
        <v>9</v>
      </c>
      <c r="U622" s="61"/>
      <c r="V622" s="68">
        <f t="shared" si="74"/>
        <v>65250000</v>
      </c>
      <c r="W622" s="35">
        <f t="shared" si="75"/>
        <v>0</v>
      </c>
    </row>
    <row r="623" spans="1:23" ht="30" x14ac:dyDescent="0.2">
      <c r="A623" s="59">
        <v>43</v>
      </c>
      <c r="B623" s="69" t="s">
        <v>665</v>
      </c>
      <c r="C623" s="61"/>
      <c r="D623" s="59">
        <v>1</v>
      </c>
      <c r="E623" s="59" t="s">
        <v>87</v>
      </c>
      <c r="F623" s="74">
        <v>17000000</v>
      </c>
      <c r="G623" s="63">
        <v>0</v>
      </c>
      <c r="H623" s="59"/>
      <c r="I623" s="79"/>
      <c r="J623" s="63"/>
      <c r="K623" s="60"/>
      <c r="L623" s="60"/>
      <c r="M623" s="60"/>
      <c r="N623" s="60"/>
      <c r="O623" s="65"/>
      <c r="P623" s="59">
        <v>2007</v>
      </c>
      <c r="Q623" s="61">
        <v>8</v>
      </c>
      <c r="R623" s="66">
        <f t="shared" si="71"/>
        <v>0.125</v>
      </c>
      <c r="S623" s="67">
        <f t="shared" si="72"/>
        <v>2125000</v>
      </c>
      <c r="T623" s="61">
        <f t="shared" si="73"/>
        <v>11</v>
      </c>
      <c r="U623" s="61"/>
      <c r="V623" s="68">
        <f t="shared" si="74"/>
        <v>23375000</v>
      </c>
      <c r="W623" s="35">
        <f t="shared" si="75"/>
        <v>0</v>
      </c>
    </row>
    <row r="624" spans="1:23" ht="30" x14ac:dyDescent="0.2">
      <c r="A624" s="59">
        <f>+A623+1</f>
        <v>44</v>
      </c>
      <c r="B624" s="69" t="s">
        <v>666</v>
      </c>
      <c r="C624" s="61"/>
      <c r="D624" s="59">
        <v>1</v>
      </c>
      <c r="E624" s="59" t="s">
        <v>87</v>
      </c>
      <c r="F624" s="62">
        <v>11000000</v>
      </c>
      <c r="G624" s="63">
        <v>6875000</v>
      </c>
      <c r="H624" s="59"/>
      <c r="I624" s="79"/>
      <c r="J624" s="63"/>
      <c r="K624" s="60"/>
      <c r="L624" s="60"/>
      <c r="M624" s="60"/>
      <c r="N624" s="60"/>
      <c r="O624" s="65"/>
      <c r="P624" s="59">
        <v>2015</v>
      </c>
      <c r="Q624" s="61">
        <v>8</v>
      </c>
      <c r="R624" s="66">
        <f t="shared" si="71"/>
        <v>0.125</v>
      </c>
      <c r="S624" s="67">
        <f t="shared" si="72"/>
        <v>1375000</v>
      </c>
      <c r="T624" s="61">
        <f t="shared" si="73"/>
        <v>3</v>
      </c>
      <c r="U624" s="61"/>
      <c r="V624" s="68">
        <f t="shared" si="74"/>
        <v>4125000</v>
      </c>
    </row>
    <row r="625" spans="1:23" ht="30" x14ac:dyDescent="0.2">
      <c r="A625" s="59">
        <v>44</v>
      </c>
      <c r="B625" s="69" t="s">
        <v>667</v>
      </c>
      <c r="C625" s="61"/>
      <c r="D625" s="59">
        <v>1</v>
      </c>
      <c r="E625" s="59" t="s">
        <v>87</v>
      </c>
      <c r="F625" s="70">
        <v>35090000</v>
      </c>
      <c r="G625" s="63">
        <v>21931250</v>
      </c>
      <c r="H625" s="59"/>
      <c r="I625" s="79"/>
      <c r="J625" s="63"/>
      <c r="K625" s="60"/>
      <c r="L625" s="60"/>
      <c r="M625" s="60"/>
      <c r="N625" s="100"/>
      <c r="O625" s="65"/>
      <c r="P625" s="59">
        <v>2015</v>
      </c>
      <c r="Q625" s="61">
        <v>8</v>
      </c>
      <c r="R625" s="66">
        <f t="shared" si="71"/>
        <v>0.125</v>
      </c>
      <c r="S625" s="67">
        <f t="shared" si="72"/>
        <v>4386250</v>
      </c>
      <c r="T625" s="61">
        <f t="shared" si="73"/>
        <v>3</v>
      </c>
      <c r="U625" s="61"/>
      <c r="V625" s="68">
        <f t="shared" si="74"/>
        <v>13158750</v>
      </c>
    </row>
    <row r="626" spans="1:23" ht="15.75" x14ac:dyDescent="0.2">
      <c r="A626" s="59">
        <f>+A625+1</f>
        <v>45</v>
      </c>
      <c r="B626" s="69" t="s">
        <v>343</v>
      </c>
      <c r="C626" s="61"/>
      <c r="D626" s="59">
        <v>2</v>
      </c>
      <c r="E626" s="59" t="s">
        <v>87</v>
      </c>
      <c r="F626" s="70">
        <v>17900000</v>
      </c>
      <c r="G626" s="63">
        <v>0</v>
      </c>
      <c r="H626" s="59"/>
      <c r="I626" s="79"/>
      <c r="J626" s="63"/>
      <c r="K626" s="60"/>
      <c r="L626" s="60"/>
      <c r="M626" s="60"/>
      <c r="N626" s="60"/>
      <c r="O626" s="65"/>
      <c r="P626" s="102">
        <v>2010</v>
      </c>
      <c r="Q626" s="61">
        <v>8</v>
      </c>
      <c r="R626" s="66">
        <f t="shared" si="71"/>
        <v>0.125</v>
      </c>
      <c r="S626" s="67">
        <f t="shared" si="72"/>
        <v>2237500</v>
      </c>
      <c r="T626" s="61">
        <f t="shared" si="73"/>
        <v>8</v>
      </c>
      <c r="U626" s="61"/>
      <c r="V626" s="68">
        <f t="shared" si="74"/>
        <v>17900000</v>
      </c>
      <c r="W626" s="35">
        <f>IF(G626&lt;0,0,G626)</f>
        <v>0</v>
      </c>
    </row>
    <row r="627" spans="1:23" x14ac:dyDescent="0.2">
      <c r="A627" s="59">
        <v>45</v>
      </c>
      <c r="B627" s="78" t="s">
        <v>668</v>
      </c>
      <c r="C627" s="61"/>
      <c r="D627" s="59">
        <v>1</v>
      </c>
      <c r="E627" s="59" t="s">
        <v>87</v>
      </c>
      <c r="F627" s="74">
        <v>23958000</v>
      </c>
      <c r="G627" s="63">
        <v>4791600</v>
      </c>
      <c r="H627" s="59"/>
      <c r="I627" s="79"/>
      <c r="J627" s="63"/>
      <c r="K627" s="60"/>
      <c r="L627" s="60"/>
      <c r="M627" s="60"/>
      <c r="N627" s="60"/>
      <c r="O627" s="65"/>
      <c r="P627" s="61">
        <v>2014</v>
      </c>
      <c r="Q627" s="61">
        <v>5</v>
      </c>
      <c r="R627" s="66">
        <f t="shared" si="71"/>
        <v>0.2</v>
      </c>
      <c r="S627" s="67">
        <f t="shared" si="72"/>
        <v>4791600</v>
      </c>
      <c r="T627" s="61">
        <f t="shared" si="73"/>
        <v>4</v>
      </c>
      <c r="U627" s="61"/>
      <c r="V627" s="68">
        <f t="shared" si="74"/>
        <v>19166400</v>
      </c>
    </row>
    <row r="628" spans="1:23" ht="30" x14ac:dyDescent="0.2">
      <c r="A628" s="59">
        <f>+A627+1</f>
        <v>46</v>
      </c>
      <c r="B628" s="69" t="s">
        <v>669</v>
      </c>
      <c r="C628" s="61"/>
      <c r="D628" s="59">
        <v>1</v>
      </c>
      <c r="E628" s="59" t="s">
        <v>87</v>
      </c>
      <c r="F628" s="74">
        <v>42000000</v>
      </c>
      <c r="G628" s="63">
        <v>25200000</v>
      </c>
      <c r="H628" s="59"/>
      <c r="I628" s="64"/>
      <c r="J628" s="63"/>
      <c r="K628" s="60"/>
      <c r="L628" s="60"/>
      <c r="M628" s="60"/>
      <c r="N628" s="60"/>
      <c r="O628" s="65"/>
      <c r="P628" s="59">
        <v>2016</v>
      </c>
      <c r="Q628" s="61">
        <v>5</v>
      </c>
      <c r="R628" s="66">
        <f t="shared" si="71"/>
        <v>0.2</v>
      </c>
      <c r="S628" s="67">
        <f t="shared" si="72"/>
        <v>8400000</v>
      </c>
      <c r="T628" s="61">
        <f t="shared" si="73"/>
        <v>2</v>
      </c>
      <c r="U628" s="61"/>
      <c r="V628" s="68">
        <f t="shared" si="74"/>
        <v>16800000</v>
      </c>
    </row>
    <row r="629" spans="1:23" ht="15" customHeight="1" x14ac:dyDescent="0.2">
      <c r="A629" s="59">
        <v>46</v>
      </c>
      <c r="B629" s="69" t="s">
        <v>670</v>
      </c>
      <c r="C629" s="61"/>
      <c r="D629" s="59">
        <v>1</v>
      </c>
      <c r="E629" s="59" t="s">
        <v>87</v>
      </c>
      <c r="F629" s="74">
        <v>14200000</v>
      </c>
      <c r="G629" s="63">
        <v>8520000</v>
      </c>
      <c r="H629" s="59"/>
      <c r="I629" s="64"/>
      <c r="J629" s="63"/>
      <c r="K629" s="60"/>
      <c r="L629" s="60"/>
      <c r="M629" s="60"/>
      <c r="N629" s="60"/>
      <c r="O629" s="65"/>
      <c r="P629" s="59">
        <v>2016</v>
      </c>
      <c r="Q629" s="61">
        <v>5</v>
      </c>
      <c r="R629" s="66">
        <f t="shared" si="71"/>
        <v>0.2</v>
      </c>
      <c r="S629" s="67">
        <f t="shared" si="72"/>
        <v>2840000</v>
      </c>
      <c r="T629" s="61">
        <f t="shared" si="73"/>
        <v>2</v>
      </c>
      <c r="U629" s="61"/>
      <c r="V629" s="68">
        <f t="shared" si="74"/>
        <v>5680000</v>
      </c>
      <c r="W629" s="106"/>
    </row>
    <row r="630" spans="1:23" ht="30" x14ac:dyDescent="0.2">
      <c r="A630" s="59">
        <f>+A629+1</f>
        <v>47</v>
      </c>
      <c r="B630" s="69" t="s">
        <v>671</v>
      </c>
      <c r="C630" s="61"/>
      <c r="D630" s="59">
        <v>1</v>
      </c>
      <c r="E630" s="59" t="s">
        <v>87</v>
      </c>
      <c r="F630" s="74">
        <v>12500000</v>
      </c>
      <c r="G630" s="63">
        <v>0</v>
      </c>
      <c r="H630" s="59"/>
      <c r="I630" s="64"/>
      <c r="J630" s="63"/>
      <c r="K630" s="60"/>
      <c r="L630" s="60"/>
      <c r="M630" s="60"/>
      <c r="N630" s="60"/>
      <c r="O630" s="65"/>
      <c r="P630" s="61">
        <v>2008</v>
      </c>
      <c r="Q630" s="61">
        <v>5</v>
      </c>
      <c r="R630" s="66">
        <f t="shared" si="71"/>
        <v>0.2</v>
      </c>
      <c r="S630" s="67">
        <f t="shared" si="72"/>
        <v>2500000</v>
      </c>
      <c r="T630" s="61">
        <f t="shared" si="73"/>
        <v>10</v>
      </c>
      <c r="U630" s="61">
        <v>0</v>
      </c>
      <c r="V630" s="68">
        <f t="shared" si="74"/>
        <v>25000000</v>
      </c>
      <c r="W630" s="35">
        <f>IF(G630&lt;0,0,G630)</f>
        <v>0</v>
      </c>
    </row>
    <row r="631" spans="1:23" ht="17.25" customHeight="1" x14ac:dyDescent="0.2">
      <c r="A631" s="59">
        <v>47</v>
      </c>
      <c r="B631" s="69" t="s">
        <v>672</v>
      </c>
      <c r="C631" s="61"/>
      <c r="D631" s="59">
        <v>1</v>
      </c>
      <c r="E631" s="59" t="s">
        <v>76</v>
      </c>
      <c r="F631" s="62">
        <v>5850000</v>
      </c>
      <c r="G631" s="63">
        <v>0</v>
      </c>
      <c r="H631" s="59"/>
      <c r="I631" s="64"/>
      <c r="J631" s="63"/>
      <c r="K631" s="61"/>
      <c r="L631" s="61"/>
      <c r="M631" s="61"/>
      <c r="N631" s="61"/>
      <c r="O631" s="75"/>
      <c r="P631" s="59">
        <v>2008</v>
      </c>
      <c r="Q631" s="61">
        <v>5</v>
      </c>
      <c r="R631" s="66">
        <f t="shared" si="71"/>
        <v>0.2</v>
      </c>
      <c r="S631" s="67">
        <f t="shared" si="72"/>
        <v>1170000</v>
      </c>
      <c r="T631" s="61">
        <f t="shared" si="73"/>
        <v>10</v>
      </c>
      <c r="U631" s="61">
        <v>0</v>
      </c>
      <c r="V631" s="68">
        <f t="shared" si="74"/>
        <v>11700000</v>
      </c>
      <c r="W631" s="35">
        <f>IF(G631&lt;0,0,G631)</f>
        <v>0</v>
      </c>
    </row>
    <row r="632" spans="1:23" ht="17.25" customHeight="1" x14ac:dyDescent="0.25">
      <c r="A632" s="59">
        <f>+A631+1</f>
        <v>48</v>
      </c>
      <c r="B632" s="86" t="s">
        <v>358</v>
      </c>
      <c r="C632" s="61"/>
      <c r="D632" s="87">
        <v>4</v>
      </c>
      <c r="E632" s="59" t="s">
        <v>76</v>
      </c>
      <c r="F632" s="117">
        <v>53592000</v>
      </c>
      <c r="G632" s="63">
        <v>21436800</v>
      </c>
      <c r="H632" s="59"/>
      <c r="I632" s="63"/>
      <c r="J632" s="63"/>
      <c r="K632" s="88"/>
      <c r="L632" s="88"/>
      <c r="M632" s="88"/>
      <c r="N632" s="88"/>
      <c r="O632" s="88"/>
      <c r="P632" s="59">
        <v>2015</v>
      </c>
      <c r="Q632" s="59">
        <v>5</v>
      </c>
      <c r="R632" s="66">
        <f t="shared" si="71"/>
        <v>0.2</v>
      </c>
      <c r="S632" s="67">
        <f t="shared" si="72"/>
        <v>10718400</v>
      </c>
      <c r="T632" s="61">
        <f t="shared" si="73"/>
        <v>3</v>
      </c>
      <c r="U632" s="61"/>
      <c r="V632" s="68">
        <f t="shared" si="74"/>
        <v>32155200</v>
      </c>
    </row>
    <row r="633" spans="1:23" x14ac:dyDescent="0.2">
      <c r="A633" s="59">
        <v>48</v>
      </c>
      <c r="B633" s="69" t="s">
        <v>358</v>
      </c>
      <c r="C633" s="61"/>
      <c r="D633" s="59">
        <v>1</v>
      </c>
      <c r="E633" s="59" t="s">
        <v>76</v>
      </c>
      <c r="F633" s="74">
        <v>29000000</v>
      </c>
      <c r="G633" s="63">
        <v>11600000</v>
      </c>
      <c r="H633" s="59"/>
      <c r="I633" s="64"/>
      <c r="J633" s="63"/>
      <c r="K633" s="60"/>
      <c r="L633" s="60"/>
      <c r="M633" s="60"/>
      <c r="N633" s="60"/>
      <c r="O633" s="65"/>
      <c r="P633" s="59">
        <v>2015</v>
      </c>
      <c r="Q633" s="61">
        <v>5</v>
      </c>
      <c r="R633" s="66">
        <f t="shared" si="71"/>
        <v>0.2</v>
      </c>
      <c r="S633" s="67">
        <f t="shared" si="72"/>
        <v>5800000</v>
      </c>
      <c r="T633" s="61">
        <f t="shared" si="73"/>
        <v>3</v>
      </c>
      <c r="U633" s="61"/>
      <c r="V633" s="68">
        <f t="shared" si="74"/>
        <v>17400000</v>
      </c>
      <c r="W633" s="106"/>
    </row>
    <row r="634" spans="1:23" ht="30" x14ac:dyDescent="0.2">
      <c r="A634" s="59">
        <f>+A633+1</f>
        <v>49</v>
      </c>
      <c r="B634" s="69" t="s">
        <v>673</v>
      </c>
      <c r="C634" s="61"/>
      <c r="D634" s="59">
        <v>1</v>
      </c>
      <c r="E634" s="59" t="s">
        <v>76</v>
      </c>
      <c r="F634" s="117">
        <v>19800000</v>
      </c>
      <c r="G634" s="63">
        <v>3960000</v>
      </c>
      <c r="H634" s="59"/>
      <c r="I634" s="63"/>
      <c r="J634" s="63"/>
      <c r="K634" s="60"/>
      <c r="L634" s="60"/>
      <c r="M634" s="60"/>
      <c r="N634" s="61"/>
      <c r="O634" s="65"/>
      <c r="P634" s="59">
        <v>2014</v>
      </c>
      <c r="Q634" s="61">
        <v>5</v>
      </c>
      <c r="R634" s="66">
        <f t="shared" si="71"/>
        <v>0.2</v>
      </c>
      <c r="S634" s="67">
        <f t="shared" si="72"/>
        <v>3960000</v>
      </c>
      <c r="T634" s="61">
        <f t="shared" si="73"/>
        <v>4</v>
      </c>
      <c r="U634" s="61"/>
      <c r="V634" s="68">
        <f t="shared" si="74"/>
        <v>15840000</v>
      </c>
    </row>
    <row r="635" spans="1:23" ht="30" x14ac:dyDescent="0.2">
      <c r="A635" s="59">
        <v>49</v>
      </c>
      <c r="B635" s="69" t="s">
        <v>359</v>
      </c>
      <c r="C635" s="59"/>
      <c r="D635" s="59">
        <v>14</v>
      </c>
      <c r="E635" s="59" t="s">
        <v>76</v>
      </c>
      <c r="F635" s="117">
        <v>158133360</v>
      </c>
      <c r="G635" s="63">
        <v>0</v>
      </c>
      <c r="H635" s="59"/>
      <c r="I635" s="64"/>
      <c r="J635" s="63"/>
      <c r="K635" s="69"/>
      <c r="L635" s="69"/>
      <c r="M635" s="69"/>
      <c r="N635" s="69"/>
      <c r="O635" s="69"/>
      <c r="P635" s="59">
        <v>2013</v>
      </c>
      <c r="Q635" s="59">
        <v>5</v>
      </c>
      <c r="R635" s="66">
        <f t="shared" si="71"/>
        <v>0.2</v>
      </c>
      <c r="S635" s="67">
        <f t="shared" si="72"/>
        <v>31626672</v>
      </c>
      <c r="T635" s="61">
        <f t="shared" si="73"/>
        <v>5</v>
      </c>
      <c r="U635" s="61"/>
      <c r="V635" s="68">
        <f t="shared" si="74"/>
        <v>158133360</v>
      </c>
    </row>
    <row r="636" spans="1:23" x14ac:dyDescent="0.2">
      <c r="A636" s="59">
        <f>+A635+1</f>
        <v>50</v>
      </c>
      <c r="B636" s="69" t="s">
        <v>360</v>
      </c>
      <c r="C636" s="59"/>
      <c r="D636" s="59">
        <v>17</v>
      </c>
      <c r="E636" s="59" t="s">
        <v>76</v>
      </c>
      <c r="F636" s="117">
        <v>227766000</v>
      </c>
      <c r="G636" s="63">
        <v>91106400</v>
      </c>
      <c r="H636" s="59"/>
      <c r="I636" s="64"/>
      <c r="J636" s="63"/>
      <c r="K636" s="69"/>
      <c r="L636" s="69"/>
      <c r="M636" s="69"/>
      <c r="N636" s="69"/>
      <c r="O636" s="69"/>
      <c r="P636" s="59">
        <v>2015</v>
      </c>
      <c r="Q636" s="59">
        <v>5</v>
      </c>
      <c r="R636" s="66">
        <f t="shared" si="71"/>
        <v>0.2</v>
      </c>
      <c r="S636" s="67">
        <f t="shared" si="72"/>
        <v>45553200</v>
      </c>
      <c r="T636" s="61">
        <f t="shared" si="73"/>
        <v>3</v>
      </c>
      <c r="U636" s="61"/>
      <c r="V636" s="68">
        <f t="shared" si="74"/>
        <v>136659600</v>
      </c>
    </row>
    <row r="637" spans="1:23" x14ac:dyDescent="0.25">
      <c r="A637" s="59">
        <v>50</v>
      </c>
      <c r="B637" s="92" t="s">
        <v>361</v>
      </c>
      <c r="C637" s="156"/>
      <c r="D637" s="59">
        <v>7</v>
      </c>
      <c r="E637" s="59" t="s">
        <v>76</v>
      </c>
      <c r="F637" s="117">
        <v>86471000</v>
      </c>
      <c r="G637" s="63">
        <v>17294200</v>
      </c>
      <c r="H637" s="59"/>
      <c r="I637" s="63"/>
      <c r="J637" s="63"/>
      <c r="K637" s="60"/>
      <c r="L637" s="60"/>
      <c r="M637" s="60"/>
      <c r="N637" s="61"/>
      <c r="O637" s="65"/>
      <c r="P637" s="59">
        <v>2014</v>
      </c>
      <c r="Q637" s="61">
        <v>5</v>
      </c>
      <c r="R637" s="66">
        <f t="shared" si="71"/>
        <v>0.2</v>
      </c>
      <c r="S637" s="67">
        <f t="shared" si="72"/>
        <v>17294200</v>
      </c>
      <c r="T637" s="61">
        <f t="shared" si="73"/>
        <v>4</v>
      </c>
      <c r="U637" s="61"/>
      <c r="V637" s="68">
        <f t="shared" si="74"/>
        <v>69176800</v>
      </c>
    </row>
    <row r="638" spans="1:23" ht="26.25" x14ac:dyDescent="0.25">
      <c r="A638" s="59">
        <f>+A637+1</f>
        <v>51</v>
      </c>
      <c r="B638" s="162" t="s">
        <v>674</v>
      </c>
      <c r="C638" s="61"/>
      <c r="D638" s="87">
        <v>9</v>
      </c>
      <c r="E638" s="59" t="s">
        <v>76</v>
      </c>
      <c r="F638" s="117">
        <v>120055067</v>
      </c>
      <c r="G638" s="63">
        <v>0</v>
      </c>
      <c r="H638" s="59"/>
      <c r="I638" s="63"/>
      <c r="J638" s="63"/>
      <c r="K638" s="88"/>
      <c r="L638" s="88"/>
      <c r="M638" s="88"/>
      <c r="N638" s="88"/>
      <c r="O638" s="88"/>
      <c r="P638" s="59">
        <v>2012</v>
      </c>
      <c r="Q638" s="59">
        <v>5</v>
      </c>
      <c r="R638" s="66">
        <f t="shared" si="71"/>
        <v>0.2</v>
      </c>
      <c r="S638" s="67">
        <f t="shared" si="72"/>
        <v>24011013.399999999</v>
      </c>
      <c r="T638" s="61">
        <f t="shared" si="73"/>
        <v>6</v>
      </c>
      <c r="U638" s="61"/>
      <c r="V638" s="68">
        <f t="shared" si="74"/>
        <v>144066080.39999998</v>
      </c>
      <c r="W638" s="35">
        <f>IF(G638&lt;0,0,G638)</f>
        <v>0</v>
      </c>
    </row>
    <row r="639" spans="1:23" x14ac:dyDescent="0.2">
      <c r="A639" s="59">
        <v>51</v>
      </c>
      <c r="B639" s="69" t="s">
        <v>675</v>
      </c>
      <c r="C639" s="61"/>
      <c r="D639" s="59">
        <v>1</v>
      </c>
      <c r="E639" s="59" t="s">
        <v>76</v>
      </c>
      <c r="F639" s="74">
        <v>15400000</v>
      </c>
      <c r="G639" s="63">
        <v>12320000</v>
      </c>
      <c r="H639" s="59"/>
      <c r="I639" s="64"/>
      <c r="J639" s="63"/>
      <c r="K639" s="60"/>
      <c r="L639" s="60"/>
      <c r="M639" s="60"/>
      <c r="N639" s="60"/>
      <c r="O639" s="65"/>
      <c r="P639" s="59">
        <v>2017</v>
      </c>
      <c r="Q639" s="61">
        <v>5</v>
      </c>
      <c r="R639" s="66">
        <f t="shared" si="71"/>
        <v>0.2</v>
      </c>
      <c r="S639" s="67">
        <f t="shared" si="72"/>
        <v>3080000</v>
      </c>
      <c r="T639" s="61">
        <f t="shared" si="73"/>
        <v>1</v>
      </c>
      <c r="U639" s="61"/>
      <c r="V639" s="68">
        <f t="shared" si="74"/>
        <v>3080000</v>
      </c>
    </row>
    <row r="640" spans="1:23" ht="15" customHeight="1" x14ac:dyDescent="0.25">
      <c r="A640" s="59">
        <f>+A639+1</f>
        <v>52</v>
      </c>
      <c r="B640" s="88" t="s">
        <v>676</v>
      </c>
      <c r="C640" s="87"/>
      <c r="D640" s="87">
        <v>4</v>
      </c>
      <c r="E640" s="59" t="s">
        <v>76</v>
      </c>
      <c r="F640" s="70">
        <v>52774000</v>
      </c>
      <c r="G640" s="63">
        <v>16077600</v>
      </c>
      <c r="H640" s="59"/>
      <c r="I640" s="79"/>
      <c r="J640" s="63"/>
      <c r="K640" s="88"/>
      <c r="L640" s="88"/>
      <c r="M640" s="88"/>
      <c r="N640" s="88"/>
      <c r="O640" s="88"/>
      <c r="P640" s="59">
        <v>2012</v>
      </c>
      <c r="Q640" s="59">
        <v>5</v>
      </c>
      <c r="R640" s="66">
        <f t="shared" si="71"/>
        <v>0.2</v>
      </c>
      <c r="S640" s="67">
        <f t="shared" si="72"/>
        <v>10554800</v>
      </c>
      <c r="T640" s="61">
        <f t="shared" si="73"/>
        <v>6</v>
      </c>
      <c r="U640" s="61"/>
      <c r="V640" s="68">
        <f t="shared" si="74"/>
        <v>63328800</v>
      </c>
      <c r="W640" s="35">
        <f t="shared" ref="W640:W650" si="76">IF(G640&lt;0,0,G640)</f>
        <v>16077600</v>
      </c>
    </row>
    <row r="641" spans="1:23" x14ac:dyDescent="0.2">
      <c r="A641" s="59">
        <v>52</v>
      </c>
      <c r="B641" s="69" t="s">
        <v>364</v>
      </c>
      <c r="C641" s="61"/>
      <c r="D641" s="59">
        <v>3</v>
      </c>
      <c r="E641" s="59" t="s">
        <v>76</v>
      </c>
      <c r="F641" s="62">
        <v>41250000</v>
      </c>
      <c r="G641" s="63">
        <v>0</v>
      </c>
      <c r="H641" s="59"/>
      <c r="I641" s="146"/>
      <c r="J641" s="63"/>
      <c r="K641" s="60"/>
      <c r="L641" s="60"/>
      <c r="M641" s="60"/>
      <c r="N641" s="60"/>
      <c r="O641" s="65"/>
      <c r="P641" s="59">
        <v>2011</v>
      </c>
      <c r="Q641" s="61">
        <v>5</v>
      </c>
      <c r="R641" s="66">
        <f t="shared" si="71"/>
        <v>0.2</v>
      </c>
      <c r="S641" s="67">
        <f t="shared" si="72"/>
        <v>8250000</v>
      </c>
      <c r="T641" s="61">
        <f t="shared" si="73"/>
        <v>7</v>
      </c>
      <c r="U641" s="61"/>
      <c r="V641" s="68">
        <f t="shared" si="74"/>
        <v>57750000</v>
      </c>
      <c r="W641" s="35">
        <f t="shared" si="76"/>
        <v>0</v>
      </c>
    </row>
    <row r="642" spans="1:23" ht="15.75" customHeight="1" x14ac:dyDescent="0.25">
      <c r="A642" s="59">
        <f>+A641+1</f>
        <v>53</v>
      </c>
      <c r="B642" s="88" t="s">
        <v>677</v>
      </c>
      <c r="C642" s="87"/>
      <c r="D642" s="87">
        <v>1</v>
      </c>
      <c r="E642" s="59" t="s">
        <v>76</v>
      </c>
      <c r="F642" s="70">
        <v>22300000</v>
      </c>
      <c r="G642" s="63">
        <v>0</v>
      </c>
      <c r="H642" s="59"/>
      <c r="I642" s="79"/>
      <c r="J642" s="63"/>
      <c r="K642" s="88"/>
      <c r="L642" s="88"/>
      <c r="M642" s="88"/>
      <c r="N642" s="88"/>
      <c r="O642" s="88"/>
      <c r="P642" s="59">
        <v>2012</v>
      </c>
      <c r="Q642" s="59">
        <v>5</v>
      </c>
      <c r="R642" s="66">
        <f t="shared" si="71"/>
        <v>0.2</v>
      </c>
      <c r="S642" s="67">
        <f t="shared" si="72"/>
        <v>4460000</v>
      </c>
      <c r="T642" s="61">
        <f t="shared" si="73"/>
        <v>6</v>
      </c>
      <c r="U642" s="61"/>
      <c r="V642" s="68">
        <f t="shared" si="74"/>
        <v>26760000</v>
      </c>
      <c r="W642" s="35">
        <f t="shared" si="76"/>
        <v>0</v>
      </c>
    </row>
    <row r="643" spans="1:23" ht="30" x14ac:dyDescent="0.2">
      <c r="A643" s="59">
        <v>53</v>
      </c>
      <c r="B643" s="69" t="s">
        <v>678</v>
      </c>
      <c r="C643" s="61"/>
      <c r="D643" s="59">
        <v>35</v>
      </c>
      <c r="E643" s="59" t="s">
        <v>76</v>
      </c>
      <c r="F643" s="70">
        <v>409395000</v>
      </c>
      <c r="G643" s="63">
        <v>0</v>
      </c>
      <c r="H643" s="59"/>
      <c r="I643" s="79"/>
      <c r="J643" s="63"/>
      <c r="K643" s="60"/>
      <c r="L643" s="60"/>
      <c r="M643" s="60"/>
      <c r="N643" s="60"/>
      <c r="O643" s="75"/>
      <c r="P643" s="59">
        <v>2009</v>
      </c>
      <c r="Q643" s="61">
        <v>5</v>
      </c>
      <c r="R643" s="66">
        <f t="shared" si="71"/>
        <v>0.2</v>
      </c>
      <c r="S643" s="67">
        <f t="shared" si="72"/>
        <v>81879000</v>
      </c>
      <c r="T643" s="61">
        <f t="shared" si="73"/>
        <v>9</v>
      </c>
      <c r="U643" s="61">
        <v>0</v>
      </c>
      <c r="V643" s="68">
        <f t="shared" si="74"/>
        <v>736911000</v>
      </c>
      <c r="W643" s="35">
        <f t="shared" si="76"/>
        <v>0</v>
      </c>
    </row>
    <row r="644" spans="1:23" ht="30" customHeight="1" x14ac:dyDescent="0.2">
      <c r="A644" s="59">
        <f>+A643+1</f>
        <v>54</v>
      </c>
      <c r="B644" s="69" t="s">
        <v>679</v>
      </c>
      <c r="C644" s="61"/>
      <c r="D644" s="59">
        <v>1</v>
      </c>
      <c r="E644" s="59" t="s">
        <v>87</v>
      </c>
      <c r="F644" s="74">
        <v>22900000</v>
      </c>
      <c r="G644" s="63">
        <v>0</v>
      </c>
      <c r="H644" s="59"/>
      <c r="I644" s="64"/>
      <c r="J644" s="63"/>
      <c r="K644" s="60"/>
      <c r="L644" s="60"/>
      <c r="M644" s="60"/>
      <c r="N644" s="60"/>
      <c r="O644" s="65"/>
      <c r="P644" s="59">
        <v>2009</v>
      </c>
      <c r="Q644" s="61">
        <v>5</v>
      </c>
      <c r="R644" s="66">
        <f t="shared" si="71"/>
        <v>0.2</v>
      </c>
      <c r="S644" s="67">
        <f t="shared" si="72"/>
        <v>4580000</v>
      </c>
      <c r="T644" s="61">
        <f t="shared" si="73"/>
        <v>9</v>
      </c>
      <c r="U644" s="61">
        <v>0</v>
      </c>
      <c r="V644" s="68">
        <f t="shared" si="74"/>
        <v>41220000</v>
      </c>
      <c r="W644" s="35">
        <f t="shared" si="76"/>
        <v>0</v>
      </c>
    </row>
    <row r="645" spans="1:23" ht="30" x14ac:dyDescent="0.2">
      <c r="A645" s="59">
        <v>54</v>
      </c>
      <c r="B645" s="69" t="s">
        <v>680</v>
      </c>
      <c r="C645" s="61"/>
      <c r="D645" s="59">
        <v>1</v>
      </c>
      <c r="E645" s="59" t="s">
        <v>87</v>
      </c>
      <c r="F645" s="74">
        <v>18000000</v>
      </c>
      <c r="G645" s="63">
        <v>0</v>
      </c>
      <c r="H645" s="59"/>
      <c r="I645" s="64"/>
      <c r="J645" s="63"/>
      <c r="K645" s="60"/>
      <c r="L645" s="60"/>
      <c r="M645" s="60"/>
      <c r="N645" s="60"/>
      <c r="O645" s="65"/>
      <c r="P645" s="59">
        <v>2009</v>
      </c>
      <c r="Q645" s="61">
        <v>5</v>
      </c>
      <c r="R645" s="66">
        <f t="shared" si="71"/>
        <v>0.2</v>
      </c>
      <c r="S645" s="67">
        <f t="shared" si="72"/>
        <v>3600000</v>
      </c>
      <c r="T645" s="61">
        <f t="shared" si="73"/>
        <v>9</v>
      </c>
      <c r="U645" s="61">
        <v>0</v>
      </c>
      <c r="V645" s="68">
        <f t="shared" si="74"/>
        <v>32400000</v>
      </c>
      <c r="W645" s="35">
        <f t="shared" si="76"/>
        <v>0</v>
      </c>
    </row>
    <row r="646" spans="1:23" ht="30" x14ac:dyDescent="0.2">
      <c r="A646" s="59">
        <f>+A645+1</f>
        <v>55</v>
      </c>
      <c r="B646" s="69" t="s">
        <v>681</v>
      </c>
      <c r="C646" s="61"/>
      <c r="D646" s="59">
        <v>1</v>
      </c>
      <c r="E646" s="59" t="s">
        <v>76</v>
      </c>
      <c r="F646" s="62">
        <v>12500000</v>
      </c>
      <c r="G646" s="63">
        <v>0</v>
      </c>
      <c r="H646" s="59"/>
      <c r="I646" s="146"/>
      <c r="J646" s="63"/>
      <c r="K646" s="60"/>
      <c r="L646" s="60"/>
      <c r="M646" s="60"/>
      <c r="N646" s="60"/>
      <c r="O646" s="65"/>
      <c r="P646" s="61">
        <v>2008</v>
      </c>
      <c r="Q646" s="61">
        <v>5</v>
      </c>
      <c r="R646" s="66">
        <f t="shared" si="71"/>
        <v>0.2</v>
      </c>
      <c r="S646" s="67">
        <f t="shared" si="72"/>
        <v>2500000</v>
      </c>
      <c r="T646" s="61">
        <f t="shared" si="73"/>
        <v>10</v>
      </c>
      <c r="U646" s="61">
        <v>0</v>
      </c>
      <c r="V646" s="68">
        <f t="shared" si="74"/>
        <v>25000000</v>
      </c>
      <c r="W646" s="35">
        <f t="shared" si="76"/>
        <v>0</v>
      </c>
    </row>
    <row r="647" spans="1:23" ht="17.25" customHeight="1" x14ac:dyDescent="0.2">
      <c r="A647" s="59">
        <v>55</v>
      </c>
      <c r="B647" s="78" t="s">
        <v>682</v>
      </c>
      <c r="C647" s="61"/>
      <c r="D647" s="59">
        <v>4</v>
      </c>
      <c r="E647" s="59" t="s">
        <v>76</v>
      </c>
      <c r="F647" s="70">
        <v>58000000</v>
      </c>
      <c r="G647" s="63">
        <v>0</v>
      </c>
      <c r="H647" s="59"/>
      <c r="I647" s="79"/>
      <c r="J647" s="63"/>
      <c r="K647" s="61"/>
      <c r="L647" s="61"/>
      <c r="M647" s="61"/>
      <c r="N647" s="61"/>
      <c r="O647" s="163"/>
      <c r="P647" s="59">
        <v>2007</v>
      </c>
      <c r="Q647" s="61">
        <v>5</v>
      </c>
      <c r="R647" s="66">
        <f t="shared" si="71"/>
        <v>0.2</v>
      </c>
      <c r="S647" s="67">
        <f t="shared" si="72"/>
        <v>11600000</v>
      </c>
      <c r="T647" s="61">
        <f t="shared" si="73"/>
        <v>11</v>
      </c>
      <c r="U647" s="61">
        <v>0</v>
      </c>
      <c r="V647" s="68">
        <f t="shared" si="74"/>
        <v>127600000</v>
      </c>
      <c r="W647" s="35">
        <f t="shared" si="76"/>
        <v>0</v>
      </c>
    </row>
    <row r="648" spans="1:23" ht="30" x14ac:dyDescent="0.2">
      <c r="A648" s="59">
        <f>+A647+1</f>
        <v>56</v>
      </c>
      <c r="B648" s="69" t="s">
        <v>683</v>
      </c>
      <c r="C648" s="61"/>
      <c r="D648" s="59">
        <v>1</v>
      </c>
      <c r="E648" s="59" t="s">
        <v>76</v>
      </c>
      <c r="F648" s="74">
        <v>19908000</v>
      </c>
      <c r="G648" s="63">
        <v>0</v>
      </c>
      <c r="H648" s="59"/>
      <c r="I648" s="64"/>
      <c r="J648" s="63"/>
      <c r="K648" s="60"/>
      <c r="L648" s="60"/>
      <c r="M648" s="60"/>
      <c r="N648" s="61"/>
      <c r="O648" s="65"/>
      <c r="P648" s="59">
        <v>2006</v>
      </c>
      <c r="Q648" s="61">
        <v>5</v>
      </c>
      <c r="R648" s="66">
        <f t="shared" si="71"/>
        <v>0.2</v>
      </c>
      <c r="S648" s="67">
        <f t="shared" si="72"/>
        <v>3981600</v>
      </c>
      <c r="T648" s="61">
        <f t="shared" si="73"/>
        <v>12</v>
      </c>
      <c r="U648" s="61">
        <v>0</v>
      </c>
      <c r="V648" s="68">
        <f t="shared" si="74"/>
        <v>47779200</v>
      </c>
      <c r="W648" s="35">
        <f t="shared" si="76"/>
        <v>0</v>
      </c>
    </row>
    <row r="649" spans="1:23" ht="17.25" customHeight="1" x14ac:dyDescent="0.2">
      <c r="A649" s="59">
        <v>56</v>
      </c>
      <c r="B649" s="69" t="s">
        <v>684</v>
      </c>
      <c r="C649" s="61"/>
      <c r="D649" s="59">
        <v>1</v>
      </c>
      <c r="E649" s="59" t="s">
        <v>76</v>
      </c>
      <c r="F649" s="74">
        <v>11491000</v>
      </c>
      <c r="G649" s="63">
        <v>0</v>
      </c>
      <c r="H649" s="59"/>
      <c r="I649" s="64"/>
      <c r="J649" s="63"/>
      <c r="K649" s="60"/>
      <c r="L649" s="60"/>
      <c r="M649" s="60"/>
      <c r="N649" s="60"/>
      <c r="O649" s="65"/>
      <c r="P649" s="59">
        <v>2006</v>
      </c>
      <c r="Q649" s="61">
        <v>5</v>
      </c>
      <c r="R649" s="66">
        <f t="shared" si="71"/>
        <v>0.2</v>
      </c>
      <c r="S649" s="67">
        <f t="shared" si="72"/>
        <v>2298200</v>
      </c>
      <c r="T649" s="61">
        <f t="shared" si="73"/>
        <v>12</v>
      </c>
      <c r="U649" s="61"/>
      <c r="V649" s="68">
        <f t="shared" si="74"/>
        <v>27578400</v>
      </c>
      <c r="W649" s="106">
        <f t="shared" si="76"/>
        <v>0</v>
      </c>
    </row>
    <row r="650" spans="1:23" x14ac:dyDescent="0.2">
      <c r="A650" s="59">
        <f>+A649+1</f>
        <v>57</v>
      </c>
      <c r="B650" s="69" t="s">
        <v>685</v>
      </c>
      <c r="C650" s="61"/>
      <c r="D650" s="59">
        <v>1</v>
      </c>
      <c r="E650" s="59" t="s">
        <v>76</v>
      </c>
      <c r="F650" s="74">
        <v>10500000</v>
      </c>
      <c r="G650" s="63">
        <v>0</v>
      </c>
      <c r="H650" s="59"/>
      <c r="I650" s="63"/>
      <c r="J650" s="63"/>
      <c r="K650" s="60"/>
      <c r="L650" s="60"/>
      <c r="M650" s="60"/>
      <c r="N650" s="61"/>
      <c r="O650" s="65"/>
      <c r="P650" s="59">
        <v>2007</v>
      </c>
      <c r="Q650" s="61">
        <v>5</v>
      </c>
      <c r="R650" s="66">
        <f t="shared" si="71"/>
        <v>0.2</v>
      </c>
      <c r="S650" s="67">
        <f t="shared" si="72"/>
        <v>2100000</v>
      </c>
      <c r="T650" s="61">
        <f t="shared" si="73"/>
        <v>11</v>
      </c>
      <c r="U650" s="61">
        <v>0</v>
      </c>
      <c r="V650" s="68">
        <f t="shared" si="74"/>
        <v>23100000</v>
      </c>
      <c r="W650" s="35">
        <f t="shared" si="76"/>
        <v>0</v>
      </c>
    </row>
    <row r="651" spans="1:23" ht="15" customHeight="1" x14ac:dyDescent="0.25">
      <c r="A651" s="59">
        <v>57</v>
      </c>
      <c r="B651" s="92" t="s">
        <v>686</v>
      </c>
      <c r="C651" s="156"/>
      <c r="D651" s="59">
        <v>1</v>
      </c>
      <c r="E651" s="59" t="s">
        <v>87</v>
      </c>
      <c r="F651" s="117">
        <v>45850000</v>
      </c>
      <c r="G651" s="63">
        <v>9170000</v>
      </c>
      <c r="H651" s="59"/>
      <c r="I651" s="63"/>
      <c r="J651" s="63"/>
      <c r="K651" s="60"/>
      <c r="L651" s="60"/>
      <c r="M651" s="60"/>
      <c r="N651" s="61"/>
      <c r="O651" s="65"/>
      <c r="P651" s="59">
        <v>2014</v>
      </c>
      <c r="Q651" s="61">
        <v>5</v>
      </c>
      <c r="R651" s="66">
        <f t="shared" si="71"/>
        <v>0.2</v>
      </c>
      <c r="S651" s="67">
        <f t="shared" si="72"/>
        <v>9170000</v>
      </c>
      <c r="T651" s="61">
        <f t="shared" si="73"/>
        <v>4</v>
      </c>
      <c r="U651" s="61"/>
      <c r="V651" s="68">
        <f t="shared" si="74"/>
        <v>36680000</v>
      </c>
    </row>
    <row r="652" spans="1:23" ht="15" customHeight="1" x14ac:dyDescent="0.2">
      <c r="A652" s="59">
        <f>+A651+1</f>
        <v>58</v>
      </c>
      <c r="B652" s="78" t="s">
        <v>687</v>
      </c>
      <c r="C652" s="61"/>
      <c r="D652" s="59">
        <v>2</v>
      </c>
      <c r="E652" s="59" t="s">
        <v>87</v>
      </c>
      <c r="F652" s="74">
        <v>30000000</v>
      </c>
      <c r="G652" s="63">
        <v>6000000</v>
      </c>
      <c r="H652" s="59"/>
      <c r="I652" s="64"/>
      <c r="J652" s="63"/>
      <c r="K652" s="60"/>
      <c r="L652" s="60"/>
      <c r="M652" s="60"/>
      <c r="N652" s="60"/>
      <c r="O652" s="65"/>
      <c r="P652" s="59">
        <v>2014</v>
      </c>
      <c r="Q652" s="61">
        <v>5</v>
      </c>
      <c r="R652" s="66">
        <f t="shared" si="71"/>
        <v>0.2</v>
      </c>
      <c r="S652" s="67">
        <f t="shared" si="72"/>
        <v>6000000</v>
      </c>
      <c r="T652" s="61">
        <f t="shared" si="73"/>
        <v>4</v>
      </c>
      <c r="U652" s="61"/>
      <c r="V652" s="68">
        <f t="shared" si="74"/>
        <v>24000000</v>
      </c>
    </row>
    <row r="653" spans="1:23" ht="15" customHeight="1" x14ac:dyDescent="0.2">
      <c r="A653" s="59">
        <v>58</v>
      </c>
      <c r="B653" s="69" t="s">
        <v>688</v>
      </c>
      <c r="C653" s="61"/>
      <c r="D653" s="59">
        <v>1</v>
      </c>
      <c r="E653" s="59" t="s">
        <v>87</v>
      </c>
      <c r="F653" s="74">
        <v>24499650</v>
      </c>
      <c r="G653" s="63">
        <v>0</v>
      </c>
      <c r="H653" s="59"/>
      <c r="I653" s="64"/>
      <c r="J653" s="63"/>
      <c r="K653" s="60"/>
      <c r="L653" s="60"/>
      <c r="M653" s="60"/>
      <c r="N653" s="60"/>
      <c r="O653" s="65"/>
      <c r="P653" s="59">
        <v>2005</v>
      </c>
      <c r="Q653" s="61">
        <v>5</v>
      </c>
      <c r="R653" s="66">
        <f t="shared" si="71"/>
        <v>0.2</v>
      </c>
      <c r="S653" s="67">
        <f t="shared" si="72"/>
        <v>4899930</v>
      </c>
      <c r="T653" s="61">
        <f t="shared" si="73"/>
        <v>13</v>
      </c>
      <c r="U653" s="61">
        <v>0</v>
      </c>
      <c r="V653" s="68">
        <f t="shared" si="74"/>
        <v>63699090</v>
      </c>
      <c r="W653" s="35">
        <f>IF(G653&lt;0,0,G653)</f>
        <v>0</v>
      </c>
    </row>
    <row r="654" spans="1:23" ht="30" customHeight="1" x14ac:dyDescent="0.2">
      <c r="A654" s="59">
        <f>+A653+1</f>
        <v>59</v>
      </c>
      <c r="B654" s="78" t="s">
        <v>689</v>
      </c>
      <c r="C654" s="61"/>
      <c r="D654" s="59">
        <v>1</v>
      </c>
      <c r="E654" s="59" t="s">
        <v>87</v>
      </c>
      <c r="F654" s="70">
        <v>18000000</v>
      </c>
      <c r="G654" s="63">
        <v>0</v>
      </c>
      <c r="H654" s="59"/>
      <c r="I654" s="79"/>
      <c r="J654" s="63"/>
      <c r="K654" s="61"/>
      <c r="L654" s="61"/>
      <c r="M654" s="61"/>
      <c r="N654" s="61"/>
      <c r="O654" s="163"/>
      <c r="P654" s="59">
        <v>2007</v>
      </c>
      <c r="Q654" s="61">
        <v>5</v>
      </c>
      <c r="R654" s="66">
        <f t="shared" si="71"/>
        <v>0.2</v>
      </c>
      <c r="S654" s="67">
        <f t="shared" si="72"/>
        <v>3600000</v>
      </c>
      <c r="T654" s="61">
        <f t="shared" si="73"/>
        <v>11</v>
      </c>
      <c r="U654" s="61">
        <v>0</v>
      </c>
      <c r="V654" s="68">
        <f t="shared" si="74"/>
        <v>39600000</v>
      </c>
      <c r="W654" s="35">
        <f>IF(G654&lt;0,0,G654)</f>
        <v>0</v>
      </c>
    </row>
    <row r="655" spans="1:23" ht="15" customHeight="1" x14ac:dyDescent="0.25">
      <c r="A655" s="59">
        <v>59</v>
      </c>
      <c r="B655" s="92" t="s">
        <v>690</v>
      </c>
      <c r="C655" s="87"/>
      <c r="D655" s="59">
        <v>1</v>
      </c>
      <c r="E655" s="59" t="s">
        <v>87</v>
      </c>
      <c r="F655" s="117">
        <v>24950000</v>
      </c>
      <c r="G655" s="63">
        <v>4990000</v>
      </c>
      <c r="H655" s="59"/>
      <c r="I655" s="63"/>
      <c r="J655" s="63"/>
      <c r="K655" s="69"/>
      <c r="L655" s="69"/>
      <c r="M655" s="69"/>
      <c r="N655" s="59"/>
      <c r="O655" s="69"/>
      <c r="P655" s="59">
        <v>2014</v>
      </c>
      <c r="Q655" s="59">
        <v>5</v>
      </c>
      <c r="R655" s="66">
        <f t="shared" si="71"/>
        <v>0.2</v>
      </c>
      <c r="S655" s="67">
        <f t="shared" si="72"/>
        <v>4990000</v>
      </c>
      <c r="T655" s="61">
        <f t="shared" si="73"/>
        <v>4</v>
      </c>
      <c r="U655" s="61"/>
      <c r="V655" s="68">
        <f t="shared" si="74"/>
        <v>19960000</v>
      </c>
      <c r="W655" s="71"/>
    </row>
    <row r="656" spans="1:23" ht="30" x14ac:dyDescent="0.2">
      <c r="A656" s="59">
        <f>+A655+1</f>
        <v>60</v>
      </c>
      <c r="B656" s="69" t="s">
        <v>369</v>
      </c>
      <c r="C656" s="61"/>
      <c r="D656" s="59">
        <v>3</v>
      </c>
      <c r="E656" s="59" t="s">
        <v>87</v>
      </c>
      <c r="F656" s="74">
        <v>62350200</v>
      </c>
      <c r="G656" s="63">
        <v>0</v>
      </c>
      <c r="H656" s="59"/>
      <c r="I656" s="64"/>
      <c r="J656" s="63"/>
      <c r="K656" s="60"/>
      <c r="L656" s="60"/>
      <c r="M656" s="60"/>
      <c r="N656" s="60"/>
      <c r="O656" s="65"/>
      <c r="P656" s="59">
        <v>2010</v>
      </c>
      <c r="Q656" s="61">
        <v>5</v>
      </c>
      <c r="R656" s="66">
        <f t="shared" si="71"/>
        <v>0.2</v>
      </c>
      <c r="S656" s="67">
        <f t="shared" si="72"/>
        <v>12470040</v>
      </c>
      <c r="T656" s="61">
        <f t="shared" si="73"/>
        <v>8</v>
      </c>
      <c r="U656" s="61">
        <v>0</v>
      </c>
      <c r="V656" s="68">
        <f t="shared" si="74"/>
        <v>99760320</v>
      </c>
      <c r="W656" s="35">
        <f>IF(G656&lt;0,0,G656)</f>
        <v>0</v>
      </c>
    </row>
    <row r="657" spans="1:23" ht="30" x14ac:dyDescent="0.2">
      <c r="A657" s="59">
        <v>60</v>
      </c>
      <c r="B657" s="69" t="s">
        <v>691</v>
      </c>
      <c r="C657" s="61"/>
      <c r="D657" s="59">
        <v>2</v>
      </c>
      <c r="E657" s="59" t="s">
        <v>87</v>
      </c>
      <c r="F657" s="62">
        <v>50000000</v>
      </c>
      <c r="G657" s="63">
        <v>0</v>
      </c>
      <c r="H657" s="59"/>
      <c r="I657" s="146"/>
      <c r="J657" s="63"/>
      <c r="K657" s="60"/>
      <c r="L657" s="60"/>
      <c r="M657" s="60"/>
      <c r="N657" s="60"/>
      <c r="O657" s="65"/>
      <c r="P657" s="59">
        <v>2006</v>
      </c>
      <c r="Q657" s="61">
        <v>5</v>
      </c>
      <c r="R657" s="66">
        <f t="shared" si="71"/>
        <v>0.2</v>
      </c>
      <c r="S657" s="67">
        <f t="shared" si="72"/>
        <v>10000000</v>
      </c>
      <c r="T657" s="61">
        <f t="shared" si="73"/>
        <v>12</v>
      </c>
      <c r="U657" s="61">
        <v>0</v>
      </c>
      <c r="V657" s="68">
        <f t="shared" si="74"/>
        <v>120000000</v>
      </c>
      <c r="W657" s="35">
        <f>IF(G657&lt;0,0,G657)</f>
        <v>0</v>
      </c>
    </row>
    <row r="658" spans="1:23" ht="19.5" customHeight="1" x14ac:dyDescent="0.2">
      <c r="A658" s="59">
        <f>+A657+1</f>
        <v>61</v>
      </c>
      <c r="B658" s="78" t="s">
        <v>692</v>
      </c>
      <c r="C658" s="61"/>
      <c r="D658" s="59">
        <v>2</v>
      </c>
      <c r="E658" s="59" t="s">
        <v>87</v>
      </c>
      <c r="F658" s="74">
        <v>27400000</v>
      </c>
      <c r="G658" s="63">
        <v>5480000</v>
      </c>
      <c r="H658" s="59"/>
      <c r="I658" s="64"/>
      <c r="J658" s="63"/>
      <c r="K658" s="60"/>
      <c r="L658" s="60"/>
      <c r="M658" s="60"/>
      <c r="N658" s="60"/>
      <c r="O658" s="65"/>
      <c r="P658" s="59">
        <v>2014</v>
      </c>
      <c r="Q658" s="61">
        <v>5</v>
      </c>
      <c r="R658" s="66">
        <f t="shared" si="71"/>
        <v>0.2</v>
      </c>
      <c r="S658" s="67">
        <f t="shared" si="72"/>
        <v>5480000</v>
      </c>
      <c r="T658" s="61">
        <f t="shared" si="73"/>
        <v>4</v>
      </c>
      <c r="U658" s="61"/>
      <c r="V658" s="68">
        <f t="shared" si="74"/>
        <v>21920000</v>
      </c>
    </row>
    <row r="659" spans="1:23" ht="20.25" customHeight="1" x14ac:dyDescent="0.2">
      <c r="A659" s="59">
        <v>61</v>
      </c>
      <c r="B659" s="69" t="s">
        <v>693</v>
      </c>
      <c r="C659" s="61"/>
      <c r="D659" s="59">
        <v>1</v>
      </c>
      <c r="E659" s="59" t="s">
        <v>76</v>
      </c>
      <c r="F659" s="62">
        <v>14500000</v>
      </c>
      <c r="G659" s="63">
        <v>0</v>
      </c>
      <c r="H659" s="59"/>
      <c r="I659" s="146"/>
      <c r="J659" s="63"/>
      <c r="K659" s="60"/>
      <c r="L659" s="60"/>
      <c r="M659" s="60"/>
      <c r="N659" s="60"/>
      <c r="O659" s="65"/>
      <c r="P659" s="59">
        <v>2007</v>
      </c>
      <c r="Q659" s="61">
        <v>5</v>
      </c>
      <c r="R659" s="66">
        <f t="shared" si="71"/>
        <v>0.2</v>
      </c>
      <c r="S659" s="67">
        <f t="shared" si="72"/>
        <v>2900000</v>
      </c>
      <c r="T659" s="61">
        <f t="shared" si="73"/>
        <v>11</v>
      </c>
      <c r="U659" s="61">
        <v>0</v>
      </c>
      <c r="V659" s="68">
        <f t="shared" si="74"/>
        <v>31900000</v>
      </c>
      <c r="W659" s="35">
        <f>IF(G659&lt;0,0,G659)</f>
        <v>0</v>
      </c>
    </row>
    <row r="660" spans="1:23" ht="20.25" customHeight="1" x14ac:dyDescent="0.2">
      <c r="A660" s="59">
        <f>+A659+1</f>
        <v>62</v>
      </c>
      <c r="B660" s="69" t="s">
        <v>694</v>
      </c>
      <c r="C660" s="61"/>
      <c r="D660" s="59">
        <v>4</v>
      </c>
      <c r="E660" s="59" t="s">
        <v>87</v>
      </c>
      <c r="F660" s="74">
        <v>24200000</v>
      </c>
      <c r="G660" s="63">
        <v>3025000</v>
      </c>
      <c r="H660" s="59"/>
      <c r="I660" s="64"/>
      <c r="J660" s="63"/>
      <c r="K660" s="60"/>
      <c r="L660" s="60"/>
      <c r="M660" s="60"/>
      <c r="N660" s="60"/>
      <c r="O660" s="65"/>
      <c r="P660" s="59">
        <v>2011</v>
      </c>
      <c r="Q660" s="61">
        <v>8</v>
      </c>
      <c r="R660" s="66">
        <f t="shared" si="71"/>
        <v>0.125</v>
      </c>
      <c r="S660" s="67">
        <f t="shared" si="72"/>
        <v>3025000</v>
      </c>
      <c r="T660" s="61">
        <f t="shared" si="73"/>
        <v>7</v>
      </c>
      <c r="U660" s="61"/>
      <c r="V660" s="68">
        <f t="shared" si="74"/>
        <v>21175000</v>
      </c>
      <c r="W660" s="35">
        <f>IF(G660&lt;0,0,G660)</f>
        <v>3025000</v>
      </c>
    </row>
    <row r="661" spans="1:23" ht="15" customHeight="1" x14ac:dyDescent="0.2">
      <c r="A661" s="59">
        <v>62</v>
      </c>
      <c r="B661" s="69" t="s">
        <v>583</v>
      </c>
      <c r="C661" s="61"/>
      <c r="D661" s="59">
        <v>2</v>
      </c>
      <c r="E661" s="59" t="s">
        <v>87</v>
      </c>
      <c r="F661" s="62">
        <v>43680000</v>
      </c>
      <c r="G661" s="63">
        <v>0</v>
      </c>
      <c r="H661" s="59"/>
      <c r="I661" s="79"/>
      <c r="J661" s="63"/>
      <c r="K661" s="61"/>
      <c r="L661" s="61"/>
      <c r="M661" s="61"/>
      <c r="N661" s="61"/>
      <c r="O661" s="75"/>
      <c r="P661" s="59">
        <v>2008</v>
      </c>
      <c r="Q661" s="61">
        <v>8</v>
      </c>
      <c r="R661" s="66">
        <f t="shared" si="71"/>
        <v>0.125</v>
      </c>
      <c r="S661" s="67">
        <f t="shared" si="72"/>
        <v>5460000</v>
      </c>
      <c r="T661" s="61">
        <f t="shared" si="73"/>
        <v>10</v>
      </c>
      <c r="U661" s="61"/>
      <c r="V661" s="68">
        <f t="shared" si="74"/>
        <v>54600000</v>
      </c>
      <c r="W661" s="35">
        <f>IF(G661&lt;0,0,G661)</f>
        <v>0</v>
      </c>
    </row>
    <row r="662" spans="1:23" ht="15" customHeight="1" x14ac:dyDescent="0.2">
      <c r="A662" s="59">
        <f>+A661+1</f>
        <v>63</v>
      </c>
      <c r="B662" s="69" t="s">
        <v>695</v>
      </c>
      <c r="C662" s="61"/>
      <c r="D662" s="59">
        <v>1</v>
      </c>
      <c r="E662" s="59" t="s">
        <v>87</v>
      </c>
      <c r="F662" s="74">
        <v>15000000</v>
      </c>
      <c r="G662" s="63">
        <v>0</v>
      </c>
      <c r="H662" s="59"/>
      <c r="I662" s="64"/>
      <c r="J662" s="63"/>
      <c r="K662" s="60"/>
      <c r="L662" s="60"/>
      <c r="M662" s="60"/>
      <c r="N662" s="60"/>
      <c r="O662" s="65"/>
      <c r="P662" s="59">
        <v>2007</v>
      </c>
      <c r="Q662" s="61">
        <v>10</v>
      </c>
      <c r="R662" s="66">
        <f t="shared" si="71"/>
        <v>0.1</v>
      </c>
      <c r="S662" s="67">
        <f t="shared" si="72"/>
        <v>1500000</v>
      </c>
      <c r="T662" s="61">
        <f t="shared" si="73"/>
        <v>11</v>
      </c>
      <c r="U662" s="118">
        <f>S662</f>
        <v>1500000</v>
      </c>
      <c r="V662" s="68">
        <f t="shared" si="74"/>
        <v>16500000</v>
      </c>
      <c r="W662" s="35">
        <f>IF(G662&lt;0,0,G662)</f>
        <v>0</v>
      </c>
    </row>
    <row r="663" spans="1:23" s="71" customFormat="1" ht="30" x14ac:dyDescent="0.25">
      <c r="A663" s="59">
        <v>63</v>
      </c>
      <c r="B663" s="69" t="s">
        <v>696</v>
      </c>
      <c r="C663" s="61"/>
      <c r="D663" s="59">
        <v>1</v>
      </c>
      <c r="E663" s="59" t="s">
        <v>87</v>
      </c>
      <c r="F663" s="70">
        <v>97000000</v>
      </c>
      <c r="G663" s="63">
        <v>77600000</v>
      </c>
      <c r="H663" s="59"/>
      <c r="I663" s="79"/>
      <c r="J663" s="63"/>
      <c r="K663" s="60"/>
      <c r="L663" s="60"/>
      <c r="M663" s="60"/>
      <c r="N663" s="100"/>
      <c r="O663" s="65"/>
      <c r="P663" s="59">
        <v>2017</v>
      </c>
      <c r="Q663" s="61">
        <v>5</v>
      </c>
      <c r="R663" s="66">
        <f t="shared" si="71"/>
        <v>0.2</v>
      </c>
      <c r="S663" s="67">
        <f t="shared" si="72"/>
        <v>19400000</v>
      </c>
      <c r="T663" s="61">
        <f t="shared" si="73"/>
        <v>1</v>
      </c>
      <c r="U663" s="118">
        <f>S663</f>
        <v>19400000</v>
      </c>
      <c r="V663" s="68">
        <f t="shared" si="74"/>
        <v>19400000</v>
      </c>
      <c r="W663" s="35"/>
    </row>
    <row r="664" spans="1:23" s="71" customFormat="1" ht="30" x14ac:dyDescent="0.25">
      <c r="A664" s="59">
        <f>+A663+1</f>
        <v>64</v>
      </c>
      <c r="B664" s="69" t="s">
        <v>697</v>
      </c>
      <c r="C664" s="61"/>
      <c r="D664" s="59">
        <v>1</v>
      </c>
      <c r="E664" s="59" t="s">
        <v>87</v>
      </c>
      <c r="F664" s="70">
        <v>85000000</v>
      </c>
      <c r="G664" s="63">
        <v>51000000</v>
      </c>
      <c r="H664" s="59"/>
      <c r="I664" s="79"/>
      <c r="J664" s="63"/>
      <c r="K664" s="60"/>
      <c r="L664" s="60"/>
      <c r="M664" s="60"/>
      <c r="N664" s="100"/>
      <c r="O664" s="65"/>
      <c r="P664" s="59">
        <v>2016</v>
      </c>
      <c r="Q664" s="61">
        <v>5</v>
      </c>
      <c r="R664" s="66">
        <f t="shared" si="71"/>
        <v>0.2</v>
      </c>
      <c r="S664" s="67">
        <f t="shared" si="72"/>
        <v>17000000</v>
      </c>
      <c r="T664" s="61">
        <f t="shared" si="73"/>
        <v>2</v>
      </c>
      <c r="U664" s="118">
        <f>S664</f>
        <v>17000000</v>
      </c>
      <c r="V664" s="68">
        <f t="shared" si="74"/>
        <v>34000000</v>
      </c>
      <c r="W664" s="35"/>
    </row>
    <row r="665" spans="1:23" s="71" customFormat="1" ht="45" x14ac:dyDescent="0.25">
      <c r="A665" s="59">
        <v>64</v>
      </c>
      <c r="B665" s="69" t="s">
        <v>698</v>
      </c>
      <c r="C665" s="61"/>
      <c r="D665" s="59">
        <v>1</v>
      </c>
      <c r="E665" s="59" t="s">
        <v>87</v>
      </c>
      <c r="F665" s="70">
        <v>80000000</v>
      </c>
      <c r="G665" s="63">
        <v>32000000</v>
      </c>
      <c r="H665" s="59"/>
      <c r="I665" s="79"/>
      <c r="J665" s="63"/>
      <c r="K665" s="60"/>
      <c r="L665" s="60"/>
      <c r="M665" s="60"/>
      <c r="N665" s="100"/>
      <c r="O665" s="65"/>
      <c r="P665" s="59">
        <v>2015</v>
      </c>
      <c r="Q665" s="61">
        <v>5</v>
      </c>
      <c r="R665" s="66">
        <f t="shared" si="71"/>
        <v>0.2</v>
      </c>
      <c r="S665" s="67">
        <f t="shared" si="72"/>
        <v>16000000</v>
      </c>
      <c r="T665" s="61">
        <f t="shared" si="73"/>
        <v>3</v>
      </c>
      <c r="U665" s="118">
        <f>S665</f>
        <v>16000000</v>
      </c>
      <c r="V665" s="68">
        <f t="shared" si="74"/>
        <v>48000000</v>
      </c>
      <c r="W665" s="35"/>
    </row>
    <row r="666" spans="1:23" s="72" customFormat="1" ht="30" x14ac:dyDescent="0.2">
      <c r="A666" s="59">
        <f>+A665+1</f>
        <v>65</v>
      </c>
      <c r="B666" s="69" t="s">
        <v>699</v>
      </c>
      <c r="C666" s="61"/>
      <c r="D666" s="59">
        <v>1</v>
      </c>
      <c r="E666" s="59" t="s">
        <v>87</v>
      </c>
      <c r="F666" s="70">
        <v>18040000</v>
      </c>
      <c r="G666" s="63">
        <v>10824000</v>
      </c>
      <c r="H666" s="59"/>
      <c r="I666" s="79"/>
      <c r="J666" s="63"/>
      <c r="K666" s="60"/>
      <c r="L666" s="60"/>
      <c r="M666" s="60"/>
      <c r="N666" s="100"/>
      <c r="O666" s="65"/>
      <c r="P666" s="59">
        <v>2016</v>
      </c>
      <c r="Q666" s="61">
        <v>5</v>
      </c>
      <c r="R666" s="66">
        <f t="shared" si="71"/>
        <v>0.2</v>
      </c>
      <c r="S666" s="67">
        <f t="shared" si="72"/>
        <v>3608000</v>
      </c>
      <c r="T666" s="61">
        <f t="shared" si="73"/>
        <v>2</v>
      </c>
      <c r="U666" s="118">
        <f>S666</f>
        <v>3608000</v>
      </c>
      <c r="V666" s="68">
        <f t="shared" si="74"/>
        <v>7216000</v>
      </c>
      <c r="W666" s="35"/>
    </row>
    <row r="667" spans="1:23" s="72" customFormat="1" ht="30" x14ac:dyDescent="0.2">
      <c r="A667" s="59">
        <v>65</v>
      </c>
      <c r="B667" s="69" t="s">
        <v>588</v>
      </c>
      <c r="C667" s="61"/>
      <c r="D667" s="59">
        <v>1</v>
      </c>
      <c r="E667" s="59" t="s">
        <v>87</v>
      </c>
      <c r="F667" s="62">
        <v>73480000</v>
      </c>
      <c r="G667" s="63">
        <v>29392000</v>
      </c>
      <c r="H667" s="59"/>
      <c r="I667" s="79"/>
      <c r="J667" s="63"/>
      <c r="K667" s="61"/>
      <c r="L667" s="61"/>
      <c r="M667" s="61"/>
      <c r="N667" s="61"/>
      <c r="O667" s="65"/>
      <c r="P667" s="102">
        <v>2015</v>
      </c>
      <c r="Q667" s="61">
        <v>5</v>
      </c>
      <c r="R667" s="66">
        <f t="shared" ref="R667:R693" si="77">100%/Q667</f>
        <v>0.2</v>
      </c>
      <c r="S667" s="67">
        <f t="shared" ref="S667:S693" si="78">F667/Q667</f>
        <v>14696000</v>
      </c>
      <c r="T667" s="61">
        <f t="shared" ref="T667:T693" si="79">2018-P667</f>
        <v>3</v>
      </c>
      <c r="U667" s="61"/>
      <c r="V667" s="68">
        <f t="shared" ref="V667:V694" si="80">S667*T667</f>
        <v>44088000</v>
      </c>
      <c r="W667" s="35"/>
    </row>
    <row r="668" spans="1:23" s="72" customFormat="1" ht="18" customHeight="1" x14ac:dyDescent="0.2">
      <c r="A668" s="59">
        <f>+A667+1</f>
        <v>66</v>
      </c>
      <c r="B668" s="69" t="s">
        <v>700</v>
      </c>
      <c r="C668" s="61"/>
      <c r="D668" s="59">
        <v>5</v>
      </c>
      <c r="E668" s="59" t="s">
        <v>87</v>
      </c>
      <c r="F668" s="74">
        <v>72050000</v>
      </c>
      <c r="G668" s="63">
        <v>43230000</v>
      </c>
      <c r="H668" s="59"/>
      <c r="I668" s="64"/>
      <c r="J668" s="63"/>
      <c r="K668" s="60"/>
      <c r="L668" s="60"/>
      <c r="M668" s="60"/>
      <c r="N668" s="60"/>
      <c r="O668" s="65"/>
      <c r="P668" s="59">
        <v>2016</v>
      </c>
      <c r="Q668" s="61">
        <v>5</v>
      </c>
      <c r="R668" s="66">
        <f t="shared" si="77"/>
        <v>0.2</v>
      </c>
      <c r="S668" s="67">
        <f t="shared" si="78"/>
        <v>14410000</v>
      </c>
      <c r="T668" s="61">
        <f t="shared" si="79"/>
        <v>2</v>
      </c>
      <c r="U668" s="61"/>
      <c r="V668" s="68">
        <f t="shared" si="80"/>
        <v>28820000</v>
      </c>
      <c r="W668" s="35"/>
    </row>
    <row r="669" spans="1:23" ht="18" customHeight="1" x14ac:dyDescent="0.2">
      <c r="A669" s="59">
        <v>66</v>
      </c>
      <c r="B669" s="119" t="s">
        <v>701</v>
      </c>
      <c r="C669" s="120"/>
      <c r="D669" s="121">
        <v>1</v>
      </c>
      <c r="E669" s="121" t="s">
        <v>87</v>
      </c>
      <c r="F669" s="164">
        <v>19998000</v>
      </c>
      <c r="G669" s="165">
        <v>11998800</v>
      </c>
      <c r="H669" s="121"/>
      <c r="I669" s="166"/>
      <c r="J669" s="165"/>
      <c r="K669" s="120"/>
      <c r="L669" s="120"/>
      <c r="M669" s="120"/>
      <c r="N669" s="120"/>
      <c r="O669" s="167"/>
      <c r="P669" s="121">
        <v>2016</v>
      </c>
      <c r="Q669" s="120">
        <v>5</v>
      </c>
      <c r="R669" s="126">
        <f t="shared" si="77"/>
        <v>0.2</v>
      </c>
      <c r="S669" s="168">
        <f t="shared" si="78"/>
        <v>3999600</v>
      </c>
      <c r="T669" s="120">
        <f t="shared" si="79"/>
        <v>2</v>
      </c>
      <c r="U669" s="120"/>
      <c r="V669" s="169">
        <f t="shared" si="80"/>
        <v>7999200</v>
      </c>
    </row>
    <row r="670" spans="1:23" s="97" customFormat="1" ht="30" x14ac:dyDescent="0.25">
      <c r="A670" s="59">
        <f>+A669+1</f>
        <v>67</v>
      </c>
      <c r="B670" s="78" t="s">
        <v>702</v>
      </c>
      <c r="C670" s="82"/>
      <c r="D670" s="59">
        <v>2</v>
      </c>
      <c r="E670" s="59" t="s">
        <v>87</v>
      </c>
      <c r="F670" s="83">
        <v>32428000</v>
      </c>
      <c r="G670" s="63">
        <v>25942400</v>
      </c>
      <c r="H670" s="59"/>
      <c r="I670" s="83"/>
      <c r="J670" s="63"/>
      <c r="K670" s="60"/>
      <c r="L670" s="60"/>
      <c r="M670" s="60"/>
      <c r="N670" s="170"/>
      <c r="O670" s="171"/>
      <c r="P670" s="172">
        <v>2017</v>
      </c>
      <c r="Q670" s="173">
        <v>5</v>
      </c>
      <c r="R670" s="174">
        <f t="shared" si="77"/>
        <v>0.2</v>
      </c>
      <c r="S670" s="175">
        <f t="shared" si="78"/>
        <v>6485600</v>
      </c>
      <c r="T670" s="173">
        <f t="shared" si="79"/>
        <v>1</v>
      </c>
      <c r="U670" s="173"/>
      <c r="V670" s="176">
        <f t="shared" si="80"/>
        <v>6485600</v>
      </c>
      <c r="W670" s="106"/>
    </row>
    <row r="671" spans="1:23" s="97" customFormat="1" x14ac:dyDescent="0.25">
      <c r="A671" s="59">
        <v>67</v>
      </c>
      <c r="B671" s="69" t="s">
        <v>567</v>
      </c>
      <c r="C671" s="61"/>
      <c r="D671" s="59">
        <v>2</v>
      </c>
      <c r="E671" s="59" t="s">
        <v>87</v>
      </c>
      <c r="F671" s="62">
        <v>22350000</v>
      </c>
      <c r="G671" s="63">
        <v>4470000</v>
      </c>
      <c r="H671" s="59"/>
      <c r="I671" s="79"/>
      <c r="J671" s="63"/>
      <c r="K671" s="60"/>
      <c r="L671" s="60"/>
      <c r="M671" s="60"/>
      <c r="N671" s="170"/>
      <c r="O671" s="171"/>
      <c r="P671" s="172">
        <v>2014</v>
      </c>
      <c r="Q671" s="173">
        <v>5</v>
      </c>
      <c r="R671" s="174">
        <f t="shared" si="77"/>
        <v>0.2</v>
      </c>
      <c r="S671" s="175">
        <f t="shared" si="78"/>
        <v>4470000</v>
      </c>
      <c r="T671" s="173">
        <f t="shared" si="79"/>
        <v>4</v>
      </c>
      <c r="U671" s="173"/>
      <c r="V671" s="176">
        <f t="shared" si="80"/>
        <v>17880000</v>
      </c>
      <c r="W671" s="106"/>
    </row>
    <row r="672" spans="1:23" ht="15" customHeight="1" x14ac:dyDescent="0.2">
      <c r="A672" s="59">
        <f>+A671+1</f>
        <v>68</v>
      </c>
      <c r="B672" s="69" t="s">
        <v>703</v>
      </c>
      <c r="C672" s="61"/>
      <c r="D672" s="59">
        <v>1</v>
      </c>
      <c r="E672" s="59" t="s">
        <v>87</v>
      </c>
      <c r="F672" s="74">
        <v>29950000</v>
      </c>
      <c r="G672" s="63">
        <v>0</v>
      </c>
      <c r="H672" s="59"/>
      <c r="I672" s="79"/>
      <c r="J672" s="63"/>
      <c r="K672" s="60"/>
      <c r="L672" s="60"/>
      <c r="M672" s="60"/>
      <c r="N672" s="60"/>
      <c r="O672" s="65"/>
      <c r="P672" s="59">
        <v>2005</v>
      </c>
      <c r="Q672" s="61">
        <v>5</v>
      </c>
      <c r="R672" s="66">
        <f t="shared" si="77"/>
        <v>0.2</v>
      </c>
      <c r="S672" s="67">
        <f t="shared" si="78"/>
        <v>5990000</v>
      </c>
      <c r="T672" s="61">
        <f t="shared" si="79"/>
        <v>13</v>
      </c>
      <c r="U672" s="61">
        <v>0</v>
      </c>
      <c r="V672" s="68">
        <f t="shared" si="80"/>
        <v>77870000</v>
      </c>
      <c r="W672" s="35">
        <f>IF(G672&lt;0,0,G672)</f>
        <v>0</v>
      </c>
    </row>
    <row r="673" spans="1:23" x14ac:dyDescent="0.2">
      <c r="A673" s="59">
        <v>68</v>
      </c>
      <c r="B673" s="69" t="s">
        <v>704</v>
      </c>
      <c r="C673" s="61"/>
      <c r="D673" s="59">
        <v>2</v>
      </c>
      <c r="E673" s="59" t="s">
        <v>87</v>
      </c>
      <c r="F673" s="74">
        <v>17300000</v>
      </c>
      <c r="G673" s="63">
        <v>0</v>
      </c>
      <c r="H673" s="59"/>
      <c r="I673" s="79"/>
      <c r="J673" s="63"/>
      <c r="K673" s="60"/>
      <c r="L673" s="60"/>
      <c r="M673" s="60"/>
      <c r="N673" s="60"/>
      <c r="O673" s="65"/>
      <c r="P673" s="59">
        <v>2006</v>
      </c>
      <c r="Q673" s="61">
        <v>5</v>
      </c>
      <c r="R673" s="66">
        <f t="shared" si="77"/>
        <v>0.2</v>
      </c>
      <c r="S673" s="67">
        <f t="shared" si="78"/>
        <v>3460000</v>
      </c>
      <c r="T673" s="61">
        <f t="shared" si="79"/>
        <v>12</v>
      </c>
      <c r="U673" s="61">
        <v>0</v>
      </c>
      <c r="V673" s="68">
        <f t="shared" si="80"/>
        <v>41520000</v>
      </c>
      <c r="W673" s="35">
        <f>IF(G673&lt;0,0,G673)</f>
        <v>0</v>
      </c>
    </row>
    <row r="674" spans="1:23" ht="30" x14ac:dyDescent="0.2">
      <c r="A674" s="59">
        <f>+A673+1</f>
        <v>69</v>
      </c>
      <c r="B674" s="69" t="s">
        <v>705</v>
      </c>
      <c r="C674" s="61"/>
      <c r="D674" s="59">
        <v>1</v>
      </c>
      <c r="E674" s="59" t="s">
        <v>87</v>
      </c>
      <c r="F674" s="62">
        <v>597802121</v>
      </c>
      <c r="G674" s="63">
        <v>239120848.39999998</v>
      </c>
      <c r="H674" s="59"/>
      <c r="I674" s="79"/>
      <c r="J674" s="63"/>
      <c r="K674" s="60"/>
      <c r="L674" s="60"/>
      <c r="M674" s="60"/>
      <c r="N674" s="60"/>
      <c r="O674" s="65"/>
      <c r="P674" s="61">
        <v>2012</v>
      </c>
      <c r="Q674" s="61">
        <v>10</v>
      </c>
      <c r="R674" s="66">
        <f t="shared" si="77"/>
        <v>0.1</v>
      </c>
      <c r="S674" s="67">
        <f t="shared" si="78"/>
        <v>59780212.100000001</v>
      </c>
      <c r="T674" s="61">
        <f t="shared" si="79"/>
        <v>6</v>
      </c>
      <c r="U674" s="61"/>
      <c r="V674" s="68">
        <f t="shared" si="80"/>
        <v>358681272.60000002</v>
      </c>
      <c r="W674" s="35">
        <f>IF(G674&lt;0,0,G674)</f>
        <v>239120848.39999998</v>
      </c>
    </row>
    <row r="675" spans="1:23" x14ac:dyDescent="0.2">
      <c r="A675" s="59">
        <v>69</v>
      </c>
      <c r="B675" s="69" t="s">
        <v>591</v>
      </c>
      <c r="C675" s="61"/>
      <c r="D675" s="59">
        <v>1</v>
      </c>
      <c r="E675" s="59" t="s">
        <v>87</v>
      </c>
      <c r="F675" s="62">
        <v>31515000</v>
      </c>
      <c r="G675" s="63">
        <v>12606000</v>
      </c>
      <c r="H675" s="59"/>
      <c r="I675" s="79"/>
      <c r="J675" s="63"/>
      <c r="K675" s="60"/>
      <c r="L675" s="60"/>
      <c r="M675" s="60"/>
      <c r="N675" s="60"/>
      <c r="O675" s="65"/>
      <c r="P675" s="59">
        <v>2015</v>
      </c>
      <c r="Q675" s="61">
        <v>5</v>
      </c>
      <c r="R675" s="66">
        <f t="shared" si="77"/>
        <v>0.2</v>
      </c>
      <c r="S675" s="67">
        <f t="shared" si="78"/>
        <v>6303000</v>
      </c>
      <c r="T675" s="61">
        <f t="shared" si="79"/>
        <v>3</v>
      </c>
      <c r="U675" s="61"/>
      <c r="V675" s="68">
        <f t="shared" si="80"/>
        <v>18909000</v>
      </c>
    </row>
    <row r="676" spans="1:23" ht="30" x14ac:dyDescent="0.2">
      <c r="A676" s="59">
        <f>+A675+1</f>
        <v>70</v>
      </c>
      <c r="B676" s="69" t="s">
        <v>592</v>
      </c>
      <c r="C676" s="61"/>
      <c r="D676" s="59">
        <v>1</v>
      </c>
      <c r="E676" s="59" t="s">
        <v>87</v>
      </c>
      <c r="F676" s="74">
        <v>23375000</v>
      </c>
      <c r="G676" s="63">
        <v>9350000</v>
      </c>
      <c r="H676" s="59"/>
      <c r="I676" s="64"/>
      <c r="J676" s="63"/>
      <c r="K676" s="60"/>
      <c r="L676" s="60"/>
      <c r="M676" s="60"/>
      <c r="N676" s="60"/>
      <c r="O676" s="65"/>
      <c r="P676" s="59">
        <v>2015</v>
      </c>
      <c r="Q676" s="61">
        <v>5</v>
      </c>
      <c r="R676" s="66">
        <f t="shared" si="77"/>
        <v>0.2</v>
      </c>
      <c r="S676" s="67">
        <f t="shared" si="78"/>
        <v>4675000</v>
      </c>
      <c r="T676" s="61">
        <f t="shared" si="79"/>
        <v>3</v>
      </c>
      <c r="U676" s="61"/>
      <c r="V676" s="68">
        <f t="shared" si="80"/>
        <v>14025000</v>
      </c>
    </row>
    <row r="677" spans="1:23" s="72" customFormat="1" ht="17.25" customHeight="1" x14ac:dyDescent="0.2">
      <c r="A677" s="59">
        <v>70</v>
      </c>
      <c r="B677" s="69" t="s">
        <v>706</v>
      </c>
      <c r="C677" s="61"/>
      <c r="D677" s="59">
        <v>1</v>
      </c>
      <c r="E677" s="59" t="s">
        <v>87</v>
      </c>
      <c r="F677" s="62">
        <v>406861000</v>
      </c>
      <c r="G677" s="63">
        <v>0</v>
      </c>
      <c r="H677" s="59"/>
      <c r="I677" s="64"/>
      <c r="J677" s="63"/>
      <c r="K677" s="60"/>
      <c r="L677" s="60"/>
      <c r="M677" s="60"/>
      <c r="N677" s="60"/>
      <c r="O677" s="75" t="s">
        <v>597</v>
      </c>
      <c r="P677" s="59">
        <v>2000</v>
      </c>
      <c r="Q677" s="61">
        <v>10</v>
      </c>
      <c r="R677" s="66">
        <f t="shared" si="77"/>
        <v>0.1</v>
      </c>
      <c r="S677" s="67">
        <f t="shared" si="78"/>
        <v>40686100</v>
      </c>
      <c r="T677" s="61">
        <f t="shared" si="79"/>
        <v>18</v>
      </c>
      <c r="U677" s="61"/>
      <c r="V677" s="68">
        <f t="shared" si="80"/>
        <v>732349800</v>
      </c>
      <c r="W677" s="35">
        <f>IF(G677&lt;0,0,G677)</f>
        <v>0</v>
      </c>
    </row>
    <row r="678" spans="1:23" s="72" customFormat="1" x14ac:dyDescent="0.2">
      <c r="A678" s="59">
        <f>+A677+1</f>
        <v>71</v>
      </c>
      <c r="B678" s="69" t="s">
        <v>707</v>
      </c>
      <c r="C678" s="61"/>
      <c r="D678" s="59">
        <v>1</v>
      </c>
      <c r="E678" s="59" t="s">
        <v>87</v>
      </c>
      <c r="F678" s="62">
        <v>335385200</v>
      </c>
      <c r="G678" s="63">
        <v>0</v>
      </c>
      <c r="H678" s="59"/>
      <c r="I678" s="64"/>
      <c r="J678" s="63"/>
      <c r="K678" s="60"/>
      <c r="L678" s="60"/>
      <c r="M678" s="60"/>
      <c r="N678" s="60"/>
      <c r="O678" s="75" t="s">
        <v>597</v>
      </c>
      <c r="P678" s="59">
        <v>2001</v>
      </c>
      <c r="Q678" s="61">
        <v>10</v>
      </c>
      <c r="R678" s="66">
        <f t="shared" si="77"/>
        <v>0.1</v>
      </c>
      <c r="S678" s="67">
        <f t="shared" si="78"/>
        <v>33538520</v>
      </c>
      <c r="T678" s="61">
        <f t="shared" si="79"/>
        <v>17</v>
      </c>
      <c r="U678" s="61"/>
      <c r="V678" s="68">
        <f t="shared" si="80"/>
        <v>570154840</v>
      </c>
      <c r="W678" s="35">
        <f>IF(G678&lt;0,0,G678)</f>
        <v>0</v>
      </c>
    </row>
    <row r="679" spans="1:23" s="143" customFormat="1" ht="27.75" customHeight="1" x14ac:dyDescent="0.25">
      <c r="A679" s="49"/>
      <c r="B679" s="49" t="s">
        <v>708</v>
      </c>
      <c r="C679" s="177"/>
      <c r="D679" s="178"/>
      <c r="E679" s="179"/>
      <c r="F679" s="180">
        <f>+SUM(F10:F678)</f>
        <v>100234942913.45</v>
      </c>
      <c r="G679" s="180">
        <f>+SUM(G10:G678)</f>
        <v>26362805221.065002</v>
      </c>
      <c r="H679" s="181"/>
      <c r="I679" s="182"/>
      <c r="J679" s="182"/>
      <c r="K679" s="183"/>
      <c r="L679" s="184"/>
      <c r="M679" s="184"/>
      <c r="N679" s="184"/>
      <c r="O679" s="184"/>
      <c r="P679" s="185"/>
      <c r="Q679" s="185"/>
      <c r="R679" s="186"/>
      <c r="S679" s="150"/>
      <c r="T679" s="150"/>
      <c r="U679" s="150"/>
      <c r="V679" s="68">
        <f t="shared" si="80"/>
        <v>0</v>
      </c>
      <c r="W679" s="187">
        <f>IF(G679&lt;0,0,G679)</f>
        <v>26362805221.065002</v>
      </c>
    </row>
    <row r="680" spans="1:23" hidden="1" x14ac:dyDescent="0.25">
      <c r="N680" s="35"/>
    </row>
    <row r="681" spans="1:23" hidden="1" x14ac:dyDescent="0.25">
      <c r="N681" s="35"/>
    </row>
    <row r="682" spans="1:23" x14ac:dyDescent="0.25">
      <c r="I682" s="29" t="s">
        <v>709</v>
      </c>
      <c r="J682" s="29"/>
      <c r="K682" s="29"/>
      <c r="L682" s="29"/>
      <c r="M682" s="29"/>
    </row>
    <row r="683" spans="1:23" s="193" customFormat="1" ht="15.75" x14ac:dyDescent="0.25">
      <c r="A683" s="188" t="s">
        <v>710</v>
      </c>
      <c r="B683" s="188"/>
      <c r="C683" s="189"/>
      <c r="D683" s="190"/>
      <c r="E683" s="190"/>
      <c r="F683" s="190"/>
      <c r="G683" s="191"/>
      <c r="H683" s="192"/>
      <c r="I683" s="189" t="s">
        <v>711</v>
      </c>
      <c r="J683" s="189"/>
      <c r="K683" s="189"/>
      <c r="L683" s="189"/>
      <c r="M683" s="189"/>
      <c r="N683" s="189"/>
      <c r="P683" s="194"/>
      <c r="Q683" s="195"/>
      <c r="R683" s="196"/>
      <c r="S683" s="197"/>
      <c r="T683" s="197"/>
      <c r="U683" s="197"/>
      <c r="V683" s="198"/>
      <c r="W683" s="199"/>
    </row>
    <row r="684" spans="1:23" s="205" customFormat="1" ht="15" customHeight="1" x14ac:dyDescent="0.25">
      <c r="A684" s="200"/>
      <c r="B684" s="200"/>
      <c r="C684" s="201"/>
      <c r="D684" s="202"/>
      <c r="E684" s="202"/>
      <c r="F684" s="202"/>
      <c r="G684" s="202"/>
      <c r="H684" s="203"/>
      <c r="I684" s="202"/>
      <c r="J684" s="202"/>
      <c r="K684" s="204"/>
      <c r="L684" s="204"/>
      <c r="N684" s="201"/>
      <c r="O684" s="206"/>
      <c r="P684" s="207"/>
      <c r="Q684" s="208"/>
      <c r="R684" s="209"/>
      <c r="S684" s="210"/>
      <c r="T684" s="210"/>
      <c r="U684" s="210"/>
      <c r="V684" s="211"/>
    </row>
    <row r="690" spans="1:22" s="193" customFormat="1" ht="15.75" x14ac:dyDescent="0.25">
      <c r="A690" s="188"/>
      <c r="B690" s="188"/>
      <c r="C690" s="189"/>
      <c r="D690" s="188"/>
      <c r="E690" s="188"/>
      <c r="F690" s="188"/>
      <c r="G690" s="192"/>
      <c r="H690" s="188"/>
      <c r="I690" s="188"/>
      <c r="J690" s="192"/>
      <c r="K690" s="189"/>
      <c r="L690" s="189"/>
      <c r="M690" s="189"/>
      <c r="N690" s="189"/>
      <c r="P690" s="194"/>
      <c r="Q690" s="194"/>
      <c r="R690" s="194"/>
      <c r="S690" s="197"/>
      <c r="T690" s="197"/>
      <c r="U690" s="197"/>
      <c r="V690" s="198"/>
    </row>
    <row r="692" spans="1:22" s="217" customFormat="1" x14ac:dyDescent="0.25">
      <c r="A692" s="212"/>
      <c r="B692" s="212"/>
      <c r="C692" s="213"/>
      <c r="D692" s="31"/>
      <c r="E692" s="214"/>
      <c r="F692" s="215"/>
      <c r="G692" s="216"/>
      <c r="H692" s="214"/>
      <c r="I692" s="216"/>
      <c r="J692" s="216"/>
      <c r="N692" s="213"/>
      <c r="O692" s="218"/>
      <c r="P692" s="219"/>
      <c r="Q692" s="219"/>
      <c r="R692" s="219"/>
      <c r="S692" s="220"/>
      <c r="T692" s="220"/>
      <c r="U692" s="220"/>
      <c r="V692" s="221"/>
    </row>
    <row r="695" spans="1:22" x14ac:dyDescent="0.25">
      <c r="F695" s="222"/>
    </row>
  </sheetData>
  <mergeCells count="32">
    <mergeCell ref="A690:B690"/>
    <mergeCell ref="D690:F690"/>
    <mergeCell ref="H690:I690"/>
    <mergeCell ref="L4:M4"/>
    <mergeCell ref="U7:U8"/>
    <mergeCell ref="V7:V8"/>
    <mergeCell ref="I682:M682"/>
    <mergeCell ref="A683:B683"/>
    <mergeCell ref="D683:F683"/>
    <mergeCell ref="A684:B684"/>
    <mergeCell ref="D684:G684"/>
    <mergeCell ref="I684:J684"/>
    <mergeCell ref="O7:O8"/>
    <mergeCell ref="P7:P8"/>
    <mergeCell ref="Q7:Q8"/>
    <mergeCell ref="R7:R8"/>
    <mergeCell ref="S7:S8"/>
    <mergeCell ref="T7:T8"/>
    <mergeCell ref="A4:B4"/>
    <mergeCell ref="A5:N5"/>
    <mergeCell ref="A7:A8"/>
    <mergeCell ref="B7:B8"/>
    <mergeCell ref="C7:G7"/>
    <mergeCell ref="H7:L7"/>
    <mergeCell ref="M7:M8"/>
    <mergeCell ref="N7:N8"/>
    <mergeCell ref="A1:D1"/>
    <mergeCell ref="H1:N1"/>
    <mergeCell ref="A2:D2"/>
    <mergeCell ref="H2:N2"/>
    <mergeCell ref="A3:D3"/>
    <mergeCell ref="I3:N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3"/>
  <sheetViews>
    <sheetView tabSelected="1" workbookViewId="0">
      <selection activeCell="D16" sqref="D16"/>
    </sheetView>
  </sheetViews>
  <sheetFormatPr defaultRowHeight="15.75" x14ac:dyDescent="0.25"/>
  <cols>
    <col min="1" max="1" width="7" style="1" customWidth="1"/>
    <col min="2" max="2" width="40" style="1" customWidth="1"/>
    <col min="3" max="3" width="18.85546875" style="1" customWidth="1"/>
    <col min="4" max="4" width="24.28515625" style="1" customWidth="1"/>
    <col min="5" max="5" width="22.42578125" style="1" customWidth="1"/>
    <col min="6" max="6" width="16.5703125" style="1" customWidth="1"/>
    <col min="7" max="16384" width="9.140625" style="1"/>
  </cols>
  <sheetData>
    <row r="1" spans="1:13" s="2" customFormat="1" x14ac:dyDescent="0.25">
      <c r="A1" s="15" t="s">
        <v>0</v>
      </c>
      <c r="B1" s="15"/>
      <c r="C1" s="15" t="s">
        <v>3</v>
      </c>
      <c r="D1" s="15"/>
      <c r="E1" s="15"/>
      <c r="F1" s="15"/>
    </row>
    <row r="2" spans="1:13" s="2" customFormat="1" x14ac:dyDescent="0.25">
      <c r="A2" s="15" t="s">
        <v>1</v>
      </c>
      <c r="B2" s="15"/>
      <c r="C2" s="15" t="s">
        <v>4</v>
      </c>
      <c r="D2" s="15"/>
      <c r="E2" s="15"/>
      <c r="F2" s="15"/>
    </row>
    <row r="3" spans="1:13" s="2" customFormat="1" x14ac:dyDescent="0.25">
      <c r="A3" s="15" t="s">
        <v>2</v>
      </c>
      <c r="B3" s="15"/>
    </row>
    <row r="4" spans="1:13" x14ac:dyDescent="0.25">
      <c r="F4" s="1" t="s">
        <v>713</v>
      </c>
    </row>
    <row r="5" spans="1:13" s="2" customFormat="1" ht="41.25" customHeight="1" x14ac:dyDescent="0.3">
      <c r="A5" s="18" t="s">
        <v>5</v>
      </c>
      <c r="B5" s="18"/>
      <c r="C5" s="18"/>
      <c r="D5" s="18"/>
      <c r="E5" s="18"/>
      <c r="F5" s="18"/>
      <c r="G5" s="4"/>
      <c r="H5" s="4"/>
      <c r="I5" s="4"/>
      <c r="J5" s="4"/>
      <c r="K5" s="4"/>
      <c r="L5" s="4"/>
      <c r="M5" s="4"/>
    </row>
    <row r="7" spans="1:13" s="2" customFormat="1" ht="26.25" customHeight="1" x14ac:dyDescent="0.25">
      <c r="A7" s="17" t="s">
        <v>6</v>
      </c>
      <c r="B7" s="17" t="s">
        <v>7</v>
      </c>
      <c r="C7" s="16" t="s">
        <v>8</v>
      </c>
      <c r="D7" s="16"/>
      <c r="E7" s="17" t="s">
        <v>11</v>
      </c>
      <c r="F7" s="17" t="s">
        <v>12</v>
      </c>
    </row>
    <row r="8" spans="1:13" s="2" customFormat="1" ht="27" customHeight="1" x14ac:dyDescent="0.25">
      <c r="A8" s="17"/>
      <c r="B8" s="17"/>
      <c r="C8" s="6" t="s">
        <v>9</v>
      </c>
      <c r="D8" s="6" t="s">
        <v>10</v>
      </c>
      <c r="E8" s="17"/>
      <c r="F8" s="17" t="s">
        <v>12</v>
      </c>
    </row>
    <row r="9" spans="1:13" ht="23.25" customHeight="1" x14ac:dyDescent="0.25">
      <c r="A9" s="10">
        <v>1</v>
      </c>
      <c r="B9" s="7" t="s">
        <v>13</v>
      </c>
      <c r="C9" s="11">
        <v>81</v>
      </c>
      <c r="D9" s="3"/>
      <c r="E9" s="3"/>
      <c r="F9" s="3"/>
    </row>
    <row r="10" spans="1:13" ht="28.5" customHeight="1" x14ac:dyDescent="0.25">
      <c r="A10" s="10">
        <v>2</v>
      </c>
      <c r="B10" s="9" t="s">
        <v>14</v>
      </c>
      <c r="C10" s="11">
        <v>116</v>
      </c>
      <c r="D10" s="3"/>
      <c r="E10" s="3"/>
      <c r="F10" s="3"/>
    </row>
    <row r="11" spans="1:13" ht="23.25" customHeight="1" x14ac:dyDescent="0.25">
      <c r="A11" s="10">
        <v>3</v>
      </c>
      <c r="B11" s="8" t="s">
        <v>15</v>
      </c>
      <c r="C11" s="11">
        <v>107</v>
      </c>
      <c r="D11" s="3"/>
      <c r="E11" s="3"/>
      <c r="F11" s="3"/>
    </row>
    <row r="12" spans="1:13" ht="23.25" customHeight="1" x14ac:dyDescent="0.25">
      <c r="A12" s="10">
        <v>4</v>
      </c>
      <c r="B12" s="8" t="s">
        <v>16</v>
      </c>
      <c r="C12" s="11">
        <v>300</v>
      </c>
      <c r="D12" s="3"/>
      <c r="E12" s="3"/>
      <c r="F12" s="3"/>
    </row>
    <row r="13" spans="1:13" ht="23.25" customHeight="1" x14ac:dyDescent="0.25">
      <c r="A13" s="10">
        <v>5</v>
      </c>
      <c r="B13" s="8" t="s">
        <v>17</v>
      </c>
      <c r="C13" s="11">
        <v>547</v>
      </c>
      <c r="D13" s="3"/>
      <c r="E13" s="3"/>
      <c r="F13" s="3"/>
    </row>
    <row r="14" spans="1:13" ht="23.25" customHeight="1" x14ac:dyDescent="0.25">
      <c r="A14" s="10">
        <v>6</v>
      </c>
      <c r="B14" s="8" t="s">
        <v>18</v>
      </c>
      <c r="C14" s="11">
        <v>1650</v>
      </c>
      <c r="D14" s="3"/>
      <c r="E14" s="3"/>
      <c r="F14" s="3"/>
    </row>
    <row r="15" spans="1:13" ht="23.25" customHeight="1" x14ac:dyDescent="0.25">
      <c r="A15" s="10">
        <v>7</v>
      </c>
      <c r="B15" s="8" t="s">
        <v>19</v>
      </c>
      <c r="C15" s="11">
        <v>1650</v>
      </c>
      <c r="D15" s="3"/>
      <c r="E15" s="3"/>
      <c r="F15" s="3"/>
    </row>
    <row r="16" spans="1:13" ht="23.25" customHeight="1" x14ac:dyDescent="0.25">
      <c r="A16" s="10">
        <v>8</v>
      </c>
      <c r="B16" s="8" t="s">
        <v>20</v>
      </c>
      <c r="C16" s="11">
        <v>666</v>
      </c>
      <c r="D16" s="3"/>
      <c r="E16" s="3"/>
      <c r="F16" s="3"/>
    </row>
    <row r="17" spans="1:6" ht="23.25" customHeight="1" x14ac:dyDescent="0.25">
      <c r="A17" s="10">
        <v>9</v>
      </c>
      <c r="B17" s="8" t="s">
        <v>21</v>
      </c>
      <c r="C17" s="11">
        <v>336</v>
      </c>
      <c r="D17" s="3"/>
      <c r="E17" s="3"/>
      <c r="F17" s="3"/>
    </row>
    <row r="18" spans="1:6" ht="23.25" customHeight="1" x14ac:dyDescent="0.25">
      <c r="A18" s="10">
        <v>10</v>
      </c>
      <c r="B18" s="8" t="s">
        <v>22</v>
      </c>
      <c r="C18" s="11">
        <v>80</v>
      </c>
      <c r="D18" s="3"/>
      <c r="E18" s="3"/>
      <c r="F18" s="3"/>
    </row>
    <row r="19" spans="1:6" ht="23.25" customHeight="1" x14ac:dyDescent="0.25">
      <c r="A19" s="10">
        <v>11</v>
      </c>
      <c r="B19" s="8" t="s">
        <v>23</v>
      </c>
      <c r="C19" s="11">
        <v>358</v>
      </c>
      <c r="D19" s="3"/>
      <c r="E19" s="3"/>
      <c r="F19" s="3"/>
    </row>
    <row r="20" spans="1:6" ht="23.25" customHeight="1" x14ac:dyDescent="0.25">
      <c r="A20" s="10">
        <v>12</v>
      </c>
      <c r="B20" s="8" t="s">
        <v>24</v>
      </c>
      <c r="C20" s="11">
        <v>80</v>
      </c>
      <c r="D20" s="3"/>
      <c r="E20" s="3"/>
      <c r="F20" s="3"/>
    </row>
    <row r="21" spans="1:6" ht="23.25" customHeight="1" x14ac:dyDescent="0.25">
      <c r="A21" s="10">
        <v>13</v>
      </c>
      <c r="B21" s="8" t="s">
        <v>25</v>
      </c>
      <c r="C21" s="11">
        <v>2160</v>
      </c>
      <c r="D21" s="3"/>
      <c r="E21" s="3"/>
      <c r="F21" s="3"/>
    </row>
    <row r="22" spans="1:6" ht="23.25" customHeight="1" x14ac:dyDescent="0.25">
      <c r="A22" s="10">
        <v>14</v>
      </c>
      <c r="B22" s="8" t="s">
        <v>26</v>
      </c>
      <c r="C22" s="11">
        <v>1500</v>
      </c>
      <c r="D22" s="3"/>
      <c r="E22" s="3"/>
      <c r="F22" s="3"/>
    </row>
    <row r="23" spans="1:6" ht="23.25" customHeight="1" x14ac:dyDescent="0.25">
      <c r="A23" s="10">
        <v>15</v>
      </c>
      <c r="B23" s="8" t="s">
        <v>27</v>
      </c>
      <c r="C23" s="11">
        <v>890</v>
      </c>
      <c r="D23" s="3"/>
      <c r="E23" s="3"/>
      <c r="F23" s="3"/>
    </row>
    <row r="24" spans="1:6" ht="23.25" customHeight="1" x14ac:dyDescent="0.25">
      <c r="A24" s="10">
        <v>16</v>
      </c>
      <c r="B24" s="8" t="s">
        <v>28</v>
      </c>
      <c r="C24" s="11">
        <v>2728</v>
      </c>
      <c r="D24" s="3"/>
      <c r="E24" s="3"/>
      <c r="F24" s="3"/>
    </row>
    <row r="25" spans="1:6" ht="31.5" customHeight="1" x14ac:dyDescent="0.25">
      <c r="A25" s="10">
        <v>17</v>
      </c>
      <c r="B25" s="9" t="s">
        <v>29</v>
      </c>
      <c r="C25" s="11">
        <v>4941</v>
      </c>
      <c r="D25" s="3"/>
      <c r="E25" s="3"/>
      <c r="F25" s="3"/>
    </row>
    <row r="26" spans="1:6" ht="23.25" customHeight="1" x14ac:dyDescent="0.25">
      <c r="A26" s="10">
        <v>18</v>
      </c>
      <c r="B26" s="8" t="s">
        <v>30</v>
      </c>
      <c r="C26" s="11">
        <v>4008</v>
      </c>
      <c r="D26" s="3"/>
      <c r="E26" s="3"/>
      <c r="F26" s="3"/>
    </row>
    <row r="27" spans="1:6" ht="23.25" customHeight="1" x14ac:dyDescent="0.25">
      <c r="A27" s="10">
        <v>19</v>
      </c>
      <c r="B27" s="8" t="s">
        <v>31</v>
      </c>
      <c r="C27" s="11">
        <v>335</v>
      </c>
      <c r="D27" s="3"/>
      <c r="E27" s="3"/>
      <c r="F27" s="3"/>
    </row>
    <row r="28" spans="1:6" ht="23.25" customHeight="1" x14ac:dyDescent="0.25">
      <c r="A28" s="10">
        <v>20</v>
      </c>
      <c r="B28" s="8" t="s">
        <v>32</v>
      </c>
      <c r="C28" s="11">
        <v>156</v>
      </c>
      <c r="D28" s="3"/>
      <c r="E28" s="3"/>
      <c r="F28" s="3"/>
    </row>
    <row r="29" spans="1:6" ht="23.25" customHeight="1" x14ac:dyDescent="0.25">
      <c r="A29" s="10">
        <v>21</v>
      </c>
      <c r="B29" s="8" t="s">
        <v>33</v>
      </c>
      <c r="C29" s="11">
        <v>196</v>
      </c>
      <c r="D29" s="3"/>
      <c r="E29" s="3"/>
      <c r="F29" s="3"/>
    </row>
    <row r="30" spans="1:6" ht="23.25" customHeight="1" x14ac:dyDescent="0.25">
      <c r="A30" s="10">
        <v>22</v>
      </c>
      <c r="B30" s="8" t="s">
        <v>34</v>
      </c>
      <c r="C30" s="11">
        <v>196</v>
      </c>
      <c r="D30" s="3"/>
      <c r="E30" s="3"/>
      <c r="F30" s="3"/>
    </row>
    <row r="31" spans="1:6" ht="23.25" customHeight="1" x14ac:dyDescent="0.25">
      <c r="A31" s="10">
        <v>23</v>
      </c>
      <c r="B31" s="8" t="s">
        <v>35</v>
      </c>
      <c r="C31" s="11">
        <v>312</v>
      </c>
      <c r="D31" s="3"/>
      <c r="E31" s="3"/>
      <c r="F31" s="3"/>
    </row>
    <row r="32" spans="1:6" ht="23.25" customHeight="1" x14ac:dyDescent="0.25">
      <c r="A32" s="10">
        <v>24</v>
      </c>
      <c r="B32" s="8" t="s">
        <v>36</v>
      </c>
      <c r="C32" s="11">
        <v>31</v>
      </c>
      <c r="D32" s="3"/>
      <c r="E32" s="3"/>
      <c r="F32" s="3"/>
    </row>
    <row r="33" spans="1:6" ht="23.25" customHeight="1" x14ac:dyDescent="0.25">
      <c r="A33" s="10">
        <v>25</v>
      </c>
      <c r="B33" s="8" t="s">
        <v>37</v>
      </c>
      <c r="C33" s="11">
        <v>120</v>
      </c>
      <c r="D33" s="3"/>
      <c r="E33" s="3"/>
      <c r="F33" s="3"/>
    </row>
    <row r="34" spans="1:6" ht="30.75" customHeight="1" x14ac:dyDescent="0.25">
      <c r="A34" s="10">
        <v>26</v>
      </c>
      <c r="B34" s="9" t="s">
        <v>38</v>
      </c>
      <c r="C34" s="11">
        <v>907</v>
      </c>
      <c r="D34" s="3"/>
      <c r="E34" s="3"/>
      <c r="F34" s="3"/>
    </row>
    <row r="35" spans="1:6" ht="23.25" customHeight="1" x14ac:dyDescent="0.25">
      <c r="A35" s="10">
        <v>27</v>
      </c>
      <c r="B35" s="8" t="s">
        <v>39</v>
      </c>
      <c r="C35" s="12">
        <v>38</v>
      </c>
      <c r="D35" s="3"/>
      <c r="E35" s="3"/>
      <c r="F35" s="3"/>
    </row>
    <row r="36" spans="1:6" ht="23.25" customHeight="1" x14ac:dyDescent="0.25">
      <c r="A36" s="10">
        <v>28</v>
      </c>
      <c r="B36" s="8" t="s">
        <v>40</v>
      </c>
      <c r="C36" s="13">
        <v>2036.37</v>
      </c>
      <c r="D36" s="3"/>
      <c r="E36" s="3"/>
      <c r="F36" s="3"/>
    </row>
    <row r="37" spans="1:6" x14ac:dyDescent="0.25">
      <c r="E37" s="14" t="s">
        <v>41</v>
      </c>
      <c r="F37" s="14"/>
    </row>
    <row r="38" spans="1:6" s="2" customFormat="1" x14ac:dyDescent="0.25">
      <c r="B38" s="5" t="s">
        <v>44</v>
      </c>
      <c r="C38" s="15" t="s">
        <v>43</v>
      </c>
      <c r="D38" s="15"/>
      <c r="E38" s="15" t="s">
        <v>42</v>
      </c>
      <c r="F38" s="15"/>
    </row>
    <row r="43" spans="1:6" s="2" customFormat="1" x14ac:dyDescent="0.25">
      <c r="B43" s="5" t="s">
        <v>45</v>
      </c>
      <c r="C43" s="15" t="s">
        <v>46</v>
      </c>
      <c r="D43" s="15"/>
      <c r="E43" s="15" t="s">
        <v>47</v>
      </c>
      <c r="F43" s="15"/>
    </row>
  </sheetData>
  <mergeCells count="16">
    <mergeCell ref="A5:F5"/>
    <mergeCell ref="C7:D7"/>
    <mergeCell ref="E7:E8"/>
    <mergeCell ref="B7:B8"/>
    <mergeCell ref="A7:A8"/>
    <mergeCell ref="F7:F8"/>
    <mergeCell ref="C1:F1"/>
    <mergeCell ref="C2:F2"/>
    <mergeCell ref="A1:B1"/>
    <mergeCell ref="A2:B2"/>
    <mergeCell ref="A3:B3"/>
    <mergeCell ref="E37:F37"/>
    <mergeCell ref="E38:F38"/>
    <mergeCell ref="C38:D38"/>
    <mergeCell ref="C43:D43"/>
    <mergeCell ref="E43:F43"/>
  </mergeCells>
  <pageMargins left="0.36" right="0.17" top="0.41" bottom="0.47" header="0.3" footer="0.3"/>
  <pageSetup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so 4</vt:lpstr>
      <vt:lpstr>mau so5</vt:lpstr>
      <vt:lpstr>Sheet3</vt:lpstr>
      <vt:lpstr>'mau so5'!Print_Titles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2018-06-04T02:13:45Z</cp:lastPrinted>
  <dcterms:created xsi:type="dcterms:W3CDTF">2018-06-03T01:34:16Z</dcterms:created>
  <dcterms:modified xsi:type="dcterms:W3CDTF">2018-06-04T09:47:54Z</dcterms:modified>
</cp:coreProperties>
</file>